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61" yWindow="690" windowWidth="15480" windowHeight="10050" activeTab="0"/>
  </bookViews>
  <sheets>
    <sheet name="Jungen U18" sheetId="1" r:id="rId1"/>
    <sheet name="Jungen U15" sheetId="2" r:id="rId2"/>
    <sheet name="Jungen U13" sheetId="3" r:id="rId3"/>
    <sheet name="Jungen Nachwuchs" sheetId="4" r:id="rId4"/>
    <sheet name="Jungen A Doppel" sheetId="5" r:id="rId5"/>
    <sheet name="Jungen B Doppel" sheetId="6" r:id="rId6"/>
    <sheet name="Mädchen U18" sheetId="7" r:id="rId7"/>
    <sheet name="Mädchen Nachwuchs" sheetId="8" r:id="rId8"/>
    <sheet name="Mädchen Doppel" sheetId="9" r:id="rId9"/>
  </sheets>
  <definedNames/>
  <calcPr fullCalcOnLoad="1"/>
</workbook>
</file>

<file path=xl/sharedStrings.xml><?xml version="1.0" encoding="utf-8"?>
<sst xmlns="http://schemas.openxmlformats.org/spreadsheetml/2006/main" count="334" uniqueCount="61">
  <si>
    <t>Nr</t>
  </si>
  <si>
    <t>Name</t>
  </si>
  <si>
    <t>Pkt</t>
  </si>
  <si>
    <t>Satz</t>
  </si>
  <si>
    <t>Erg.</t>
  </si>
  <si>
    <t>1.R</t>
  </si>
  <si>
    <t>-</t>
  </si>
  <si>
    <t>4.R</t>
  </si>
  <si>
    <t>5.R</t>
  </si>
  <si>
    <t>2.R</t>
  </si>
  <si>
    <t>3.R</t>
  </si>
  <si>
    <t>Platz</t>
  </si>
  <si>
    <t>Vereinsmeisterschaften 2010</t>
  </si>
  <si>
    <t>Rang</t>
  </si>
  <si>
    <t>:</t>
  </si>
  <si>
    <t>Jungen U18</t>
  </si>
  <si>
    <t>Jungen U15</t>
  </si>
  <si>
    <t>Schreiber, Evander</t>
  </si>
  <si>
    <t>Schreiber, Stan</t>
  </si>
  <si>
    <t>Jungen U13</t>
  </si>
  <si>
    <t>Jungen Nachwuchs</t>
  </si>
  <si>
    <t>Mädchen U18</t>
  </si>
  <si>
    <t>Mädchen Nachwuchs</t>
  </si>
  <si>
    <t>Jungen A Doppel</t>
  </si>
  <si>
    <t>Schreiber S./Atlas</t>
  </si>
  <si>
    <t>Huft/Hörndl</t>
  </si>
  <si>
    <t>Schreiber E./Sierpek</t>
  </si>
  <si>
    <t>Rapp/Schwab</t>
  </si>
  <si>
    <t>Jungen B Doppel</t>
  </si>
  <si>
    <t>Reuster/Genthner</t>
  </si>
  <si>
    <t>Schmitz/David</t>
  </si>
  <si>
    <t>Probst N./Probst S.</t>
  </si>
  <si>
    <t>Knöller/Schickel</t>
  </si>
  <si>
    <t>Mädchen Doppel</t>
  </si>
  <si>
    <t>Priszlinger/Schumacher</t>
  </si>
  <si>
    <t>Goldberg/Hörndl</t>
  </si>
  <si>
    <t>Fingberg, J./Kern</t>
  </si>
  <si>
    <t>Fingberg, L./Priszlinger</t>
  </si>
  <si>
    <t>Vanessa/Lisa</t>
  </si>
  <si>
    <t>Atlas, Florian</t>
  </si>
  <si>
    <t>Hörndl, Max</t>
  </si>
  <si>
    <t>Sierpek, Oliver</t>
  </si>
  <si>
    <t>Schwab, Mathias</t>
  </si>
  <si>
    <t>Rapp, Philipp</t>
  </si>
  <si>
    <t>Huft, Patrick</t>
  </si>
  <si>
    <t>Genthner, Mathis</t>
  </si>
  <si>
    <t>David, Tobias</t>
  </si>
  <si>
    <t>Schickel, Paul</t>
  </si>
  <si>
    <t>Probst, Shanon</t>
  </si>
  <si>
    <t>Knöller, Timon</t>
  </si>
  <si>
    <t>Probst, Nigel</t>
  </si>
  <si>
    <t>Reuster, Finn</t>
  </si>
  <si>
    <t>Hörndl, Nicola</t>
  </si>
  <si>
    <t>Kern, Diandra</t>
  </si>
  <si>
    <t>Schumacher, Chiara</t>
  </si>
  <si>
    <t>Fingberg, Lea</t>
  </si>
  <si>
    <t>Priszlinger, Valerie</t>
  </si>
  <si>
    <t>Fingberg, Jana</t>
  </si>
  <si>
    <t>Goldberg, Julia</t>
  </si>
  <si>
    <t>Priszlinger, Clara</t>
  </si>
  <si>
    <t>Schmitz, Tom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</si>
</sst>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97">
    <xf numFmtId="0" fontId="0" fillId="0" borderId="0" xfId="0" applyAlignment="1">
      <alignment/>
    </xf>
    <xf numFmtId="0" fontId="3" fillId="0" borderId="0" xfId="53" applyFont="1" applyBorder="1" applyProtection="1">
      <alignment/>
      <protection locked="0"/>
    </xf>
    <xf numFmtId="0" fontId="0" fillId="0" borderId="0" xfId="53" applyFont="1">
      <alignment/>
      <protection/>
    </xf>
    <xf numFmtId="0" fontId="3" fillId="33" borderId="10" xfId="53" applyFont="1" applyFill="1" applyBorder="1" applyAlignment="1" applyProtection="1">
      <alignment horizontal="center"/>
      <protection/>
    </xf>
    <xf numFmtId="0" fontId="0" fillId="0" borderId="11" xfId="53" applyFont="1" applyBorder="1" applyAlignment="1" applyProtection="1">
      <alignment horizontal="center"/>
      <protection/>
    </xf>
    <xf numFmtId="0" fontId="3" fillId="0" borderId="10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10" xfId="53" applyFont="1" applyBorder="1" applyAlignment="1" applyProtection="1">
      <alignment horizontal="center"/>
      <protection/>
    </xf>
    <xf numFmtId="0" fontId="0" fillId="0" borderId="13" xfId="53" applyFont="1" applyBorder="1" applyAlignment="1" applyProtection="1">
      <alignment horizontal="center"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Protection="1">
      <alignment/>
      <protection/>
    </xf>
    <xf numFmtId="0" fontId="0" fillId="0" borderId="12" xfId="53" applyFont="1" applyBorder="1" applyProtection="1">
      <alignment/>
      <protection/>
    </xf>
    <xf numFmtId="0" fontId="0" fillId="34" borderId="10" xfId="53" applyFont="1" applyFill="1" applyBorder="1" applyProtection="1">
      <alignment/>
      <protection/>
    </xf>
    <xf numFmtId="0" fontId="3" fillId="34" borderId="10" xfId="53" applyFont="1" applyFill="1" applyBorder="1" applyProtection="1">
      <alignment/>
      <protection/>
    </xf>
    <xf numFmtId="0" fontId="0" fillId="34" borderId="12" xfId="53" applyFont="1" applyFill="1" applyBorder="1" applyProtection="1">
      <alignment/>
      <protection/>
    </xf>
    <xf numFmtId="0" fontId="3" fillId="34" borderId="10" xfId="53" applyFont="1" applyFill="1" applyBorder="1" applyAlignment="1" applyProtection="1">
      <alignment horizontal="center"/>
      <protection/>
    </xf>
    <xf numFmtId="0" fontId="0" fillId="34" borderId="14" xfId="53" applyFont="1" applyFill="1" applyBorder="1" applyAlignment="1" applyProtection="1">
      <alignment horizontal="center"/>
      <protection/>
    </xf>
    <xf numFmtId="0" fontId="0" fillId="34" borderId="11" xfId="53" applyFont="1" applyFill="1" applyBorder="1" applyAlignment="1" applyProtection="1">
      <alignment horizontal="center"/>
      <protection/>
    </xf>
    <xf numFmtId="0" fontId="3" fillId="34" borderId="14" xfId="53" applyFont="1" applyFill="1" applyBorder="1" applyAlignment="1" applyProtection="1">
      <alignment horizontal="center"/>
      <protection/>
    </xf>
    <xf numFmtId="0" fontId="3" fillId="34" borderId="12" xfId="53" applyFont="1" applyFill="1" applyBorder="1" applyAlignment="1" applyProtection="1">
      <alignment horizontal="center"/>
      <protection/>
    </xf>
    <xf numFmtId="0" fontId="0" fillId="0" borderId="0" xfId="53" applyFont="1" applyBorder="1">
      <alignment/>
      <protection/>
    </xf>
    <xf numFmtId="0" fontId="0" fillId="0" borderId="15" xfId="53" applyFont="1" applyBorder="1">
      <alignment/>
      <protection/>
    </xf>
    <xf numFmtId="0" fontId="0" fillId="33" borderId="16" xfId="53" applyFont="1" applyFill="1" applyBorder="1">
      <alignment/>
      <protection/>
    </xf>
    <xf numFmtId="0" fontId="0" fillId="33" borderId="0" xfId="53" applyFont="1" applyFill="1">
      <alignment/>
      <protection/>
    </xf>
    <xf numFmtId="0" fontId="0" fillId="0" borderId="17" xfId="53" applyFont="1" applyBorder="1" applyAlignment="1" applyProtection="1">
      <alignment horizontal="center"/>
      <protection/>
    </xf>
    <xf numFmtId="0" fontId="0" fillId="0" borderId="18" xfId="53" applyFont="1" applyBorder="1" applyProtection="1">
      <alignment/>
      <protection/>
    </xf>
    <xf numFmtId="0" fontId="3" fillId="0" borderId="18" xfId="53" applyFont="1" applyBorder="1" applyAlignment="1" applyProtection="1">
      <alignment horizontal="center"/>
      <protection/>
    </xf>
    <xf numFmtId="0" fontId="0" fillId="0" borderId="19" xfId="53" applyFont="1" applyBorder="1" applyProtection="1">
      <alignment/>
      <protection/>
    </xf>
    <xf numFmtId="0" fontId="0" fillId="0" borderId="19" xfId="53" applyFont="1" applyBorder="1" applyAlignment="1" applyProtection="1">
      <alignment horizontal="center"/>
      <protection/>
    </xf>
    <xf numFmtId="0" fontId="0" fillId="0" borderId="20" xfId="53" applyFont="1" applyBorder="1" applyAlignment="1" applyProtection="1">
      <alignment horizontal="center"/>
      <protection/>
    </xf>
    <xf numFmtId="0" fontId="0" fillId="0" borderId="18" xfId="53" applyFont="1" applyBorder="1" applyAlignment="1" applyProtection="1">
      <alignment horizontal="center"/>
      <protection/>
    </xf>
    <xf numFmtId="0" fontId="0" fillId="34" borderId="21" xfId="53" applyFont="1" applyFill="1" applyBorder="1" applyAlignment="1" applyProtection="1">
      <alignment horizontal="center"/>
      <protection/>
    </xf>
    <xf numFmtId="0" fontId="3" fillId="34" borderId="21" xfId="53" applyFont="1" applyFill="1" applyBorder="1" applyAlignment="1" applyProtection="1">
      <alignment horizontal="center"/>
      <protection/>
    </xf>
    <xf numFmtId="0" fontId="3" fillId="34" borderId="19" xfId="53" applyFont="1" applyFill="1" applyBorder="1" applyAlignment="1" applyProtection="1">
      <alignment horizontal="center"/>
      <protection/>
    </xf>
    <xf numFmtId="0" fontId="0" fillId="0" borderId="22" xfId="53" applyFont="1" applyBorder="1" applyAlignment="1" applyProtection="1">
      <alignment horizontal="center"/>
      <protection/>
    </xf>
    <xf numFmtId="0" fontId="0" fillId="0" borderId="23" xfId="53" applyFont="1" applyFill="1" applyBorder="1" applyAlignment="1" applyProtection="1" quotePrefix="1">
      <alignment horizontal="center"/>
      <protection/>
    </xf>
    <xf numFmtId="0" fontId="0" fillId="35" borderId="11" xfId="53" applyFont="1" applyFill="1" applyBorder="1" applyAlignment="1" applyProtection="1">
      <alignment horizontal="center"/>
      <protection locked="0"/>
    </xf>
    <xf numFmtId="0" fontId="0" fillId="35" borderId="12" xfId="53" applyFont="1" applyFill="1" applyBorder="1" applyAlignment="1" applyProtection="1">
      <alignment horizontal="center"/>
      <protection locked="0"/>
    </xf>
    <xf numFmtId="0" fontId="0" fillId="0" borderId="24" xfId="53" applyFont="1" applyBorder="1">
      <alignment/>
      <protection/>
    </xf>
    <xf numFmtId="0" fontId="0" fillId="0" borderId="23" xfId="53" applyFont="1" applyBorder="1">
      <alignment/>
      <protection/>
    </xf>
    <xf numFmtId="0" fontId="0" fillId="0" borderId="23" xfId="53" applyFont="1" applyBorder="1" applyProtection="1">
      <alignment/>
      <protection/>
    </xf>
    <xf numFmtId="0" fontId="0" fillId="35" borderId="25" xfId="53" applyFont="1" applyFill="1" applyBorder="1" applyAlignment="1" applyProtection="1">
      <alignment horizontal="center"/>
      <protection locked="0"/>
    </xf>
    <xf numFmtId="0" fontId="0" fillId="0" borderId="26" xfId="53" applyFont="1" applyBorder="1" applyProtection="1">
      <alignment/>
      <protection/>
    </xf>
    <xf numFmtId="0" fontId="0" fillId="0" borderId="27" xfId="53" applyFont="1" applyBorder="1">
      <alignment/>
      <protection/>
    </xf>
    <xf numFmtId="0" fontId="0" fillId="0" borderId="10" xfId="53" applyFont="1" applyBorder="1" applyAlignment="1" applyProtection="1" quotePrefix="1">
      <alignment horizontal="center"/>
      <protection/>
    </xf>
    <xf numFmtId="0" fontId="0" fillId="35" borderId="17" xfId="53" applyFont="1" applyFill="1" applyBorder="1" applyAlignment="1" applyProtection="1">
      <alignment horizontal="center"/>
      <protection locked="0"/>
    </xf>
    <xf numFmtId="0" fontId="0" fillId="0" borderId="28" xfId="53" applyFont="1" applyBorder="1" applyProtection="1">
      <alignment/>
      <protection/>
    </xf>
    <xf numFmtId="0" fontId="0" fillId="35" borderId="20" xfId="53" applyFont="1" applyFill="1" applyBorder="1" applyAlignment="1" applyProtection="1">
      <alignment horizontal="center"/>
      <protection locked="0"/>
    </xf>
    <xf numFmtId="0" fontId="0" fillId="35" borderId="19" xfId="53" applyFont="1" applyFill="1" applyBorder="1" applyAlignment="1" applyProtection="1">
      <alignment horizontal="center"/>
      <protection locked="0"/>
    </xf>
    <xf numFmtId="0" fontId="0" fillId="0" borderId="29" xfId="53" applyFont="1" applyBorder="1">
      <alignment/>
      <protection/>
    </xf>
    <xf numFmtId="0" fontId="0" fillId="0" borderId="30" xfId="53" applyFont="1" applyBorder="1">
      <alignment/>
      <protection/>
    </xf>
    <xf numFmtId="0" fontId="0" fillId="0" borderId="31" xfId="53" applyFont="1" applyBorder="1" applyAlignment="1" applyProtection="1" quotePrefix="1">
      <alignment horizontal="center"/>
      <protection/>
    </xf>
    <xf numFmtId="0" fontId="0" fillId="0" borderId="31" xfId="53" applyFont="1" applyBorder="1">
      <alignment/>
      <protection/>
    </xf>
    <xf numFmtId="0" fontId="0" fillId="0" borderId="31" xfId="53" applyFont="1" applyBorder="1" applyProtection="1">
      <alignment/>
      <protection/>
    </xf>
    <xf numFmtId="0" fontId="0" fillId="35" borderId="32" xfId="53" applyFont="1" applyFill="1" applyBorder="1" applyAlignment="1" applyProtection="1">
      <alignment horizontal="center"/>
      <protection locked="0"/>
    </xf>
    <xf numFmtId="0" fontId="0" fillId="35" borderId="33" xfId="53" applyFont="1" applyFill="1" applyBorder="1" applyAlignment="1" applyProtection="1">
      <alignment horizontal="center"/>
      <protection locked="0"/>
    </xf>
    <xf numFmtId="0" fontId="3" fillId="0" borderId="34" xfId="53" applyFont="1" applyBorder="1" applyAlignment="1" applyProtection="1">
      <alignment horizontal="center"/>
      <protection/>
    </xf>
    <xf numFmtId="0" fontId="0" fillId="0" borderId="23" xfId="53" applyFont="1" applyBorder="1" applyAlignment="1" applyProtection="1" quotePrefix="1">
      <alignment horizontal="center"/>
      <protection/>
    </xf>
    <xf numFmtId="1" fontId="0" fillId="0" borderId="23" xfId="53" applyNumberFormat="1" applyFont="1" applyBorder="1" applyProtection="1" quotePrefix="1">
      <alignment/>
      <protection/>
    </xf>
    <xf numFmtId="0" fontId="0" fillId="0" borderId="0" xfId="53" applyFont="1" applyBorder="1" applyAlignment="1" applyProtection="1" quotePrefix="1">
      <alignment horizontal="center"/>
      <protection/>
    </xf>
    <xf numFmtId="1" fontId="0" fillId="0" borderId="10" xfId="53" applyNumberFormat="1" applyFont="1" applyBorder="1" applyProtection="1" quotePrefix="1">
      <alignment/>
      <protection/>
    </xf>
    <xf numFmtId="0" fontId="0" fillId="35" borderId="35" xfId="53" applyFont="1" applyFill="1" applyBorder="1" applyAlignment="1" applyProtection="1">
      <alignment horizontal="center"/>
      <protection locked="0"/>
    </xf>
    <xf numFmtId="0" fontId="0" fillId="35" borderId="36" xfId="53" applyFont="1" applyFill="1" applyBorder="1" applyAlignment="1" applyProtection="1">
      <alignment horizontal="center"/>
      <protection locked="0"/>
    </xf>
    <xf numFmtId="0" fontId="0" fillId="0" borderId="31" xfId="53" applyFont="1" applyBorder="1" applyAlignment="1" quotePrefix="1">
      <alignment horizontal="center"/>
      <protection/>
    </xf>
    <xf numFmtId="0" fontId="0" fillId="35" borderId="30" xfId="53" applyFont="1" applyFill="1" applyBorder="1" applyAlignment="1" applyProtection="1">
      <alignment horizontal="center"/>
      <protection locked="0"/>
    </xf>
    <xf numFmtId="0" fontId="0" fillId="0" borderId="37" xfId="53" applyFont="1" applyBorder="1">
      <alignment/>
      <protection/>
    </xf>
    <xf numFmtId="0" fontId="0" fillId="0" borderId="38" xfId="53" applyFont="1" applyBorder="1">
      <alignment/>
      <protection/>
    </xf>
    <xf numFmtId="0" fontId="0" fillId="0" borderId="34" xfId="53" applyFont="1" applyBorder="1" applyAlignment="1" applyProtection="1" quotePrefix="1">
      <alignment horizontal="center"/>
      <protection/>
    </xf>
    <xf numFmtId="0" fontId="0" fillId="0" borderId="34" xfId="53" applyFont="1" applyBorder="1">
      <alignment/>
      <protection/>
    </xf>
    <xf numFmtId="0" fontId="0" fillId="35" borderId="10" xfId="53" applyFont="1" applyFill="1" applyBorder="1" applyAlignment="1" applyProtection="1">
      <alignment horizontal="center"/>
      <protection locked="0"/>
    </xf>
    <xf numFmtId="0" fontId="0" fillId="0" borderId="0" xfId="53" applyFont="1" applyAlignment="1" quotePrefix="1">
      <alignment horizontal="center"/>
      <protection/>
    </xf>
    <xf numFmtId="0" fontId="0" fillId="35" borderId="16" xfId="53" applyFont="1" applyFill="1" applyBorder="1" applyAlignment="1" applyProtection="1">
      <alignment horizontal="center"/>
      <protection locked="0"/>
    </xf>
    <xf numFmtId="0" fontId="0" fillId="0" borderId="39" xfId="53" applyFont="1" applyBorder="1" applyProtection="1">
      <alignment/>
      <protection locked="0"/>
    </xf>
    <xf numFmtId="0" fontId="0" fillId="0" borderId="0" xfId="53" applyFont="1" applyProtection="1">
      <alignment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3" applyFont="1" applyProtection="1" quotePrefix="1">
      <alignment/>
      <protection locked="0"/>
    </xf>
    <xf numFmtId="0" fontId="5" fillId="0" borderId="0" xfId="53" applyFont="1" applyProtection="1">
      <alignment/>
      <protection locked="0"/>
    </xf>
    <xf numFmtId="0" fontId="6" fillId="0" borderId="0" xfId="53" applyFont="1" applyProtection="1">
      <alignment/>
      <protection locked="0"/>
    </xf>
    <xf numFmtId="0" fontId="5" fillId="0" borderId="0" xfId="53" applyFont="1" applyAlignment="1" applyProtection="1">
      <alignment horizontal="left"/>
      <protection locked="0"/>
    </xf>
    <xf numFmtId="0" fontId="6" fillId="0" borderId="31" xfId="53" applyFont="1" applyBorder="1" applyProtection="1">
      <alignment/>
      <protection locked="0"/>
    </xf>
    <xf numFmtId="0" fontId="6" fillId="0" borderId="0" xfId="53" applyFont="1" applyBorder="1" applyProtection="1">
      <alignment/>
      <protection locked="0"/>
    </xf>
    <xf numFmtId="0" fontId="0" fillId="0" borderId="0" xfId="53" applyFont="1" applyAlignment="1">
      <alignment horizontal="center"/>
      <protection/>
    </xf>
    <xf numFmtId="0" fontId="0" fillId="0" borderId="36" xfId="53" applyFont="1" applyBorder="1" applyProtection="1">
      <alignment/>
      <protection locked="0"/>
    </xf>
    <xf numFmtId="0" fontId="0" fillId="0" borderId="40" xfId="53" applyFont="1" applyBorder="1" applyProtection="1">
      <alignment/>
      <protection/>
    </xf>
    <xf numFmtId="0" fontId="0" fillId="0" borderId="39" xfId="53" applyFont="1" applyBorder="1" applyProtection="1">
      <alignment/>
      <protection/>
    </xf>
    <xf numFmtId="0" fontId="0" fillId="0" borderId="41" xfId="53" applyFont="1" applyBorder="1" applyProtection="1">
      <alignment/>
      <protection/>
    </xf>
    <xf numFmtId="0" fontId="0" fillId="0" borderId="39" xfId="53" applyFont="1" applyBorder="1" applyAlignment="1" applyProtection="1">
      <alignment horizontal="center"/>
      <protection/>
    </xf>
    <xf numFmtId="0" fontId="0" fillId="0" borderId="42" xfId="53" applyFont="1" applyBorder="1" applyProtection="1">
      <alignment/>
      <protection/>
    </xf>
    <xf numFmtId="0" fontId="0" fillId="0" borderId="43" xfId="53" applyFont="1" applyBorder="1" applyProtection="1">
      <alignment/>
      <protection/>
    </xf>
    <xf numFmtId="0" fontId="0" fillId="0" borderId="39" xfId="53" applyFont="1" applyBorder="1">
      <alignment/>
      <protection/>
    </xf>
    <xf numFmtId="0" fontId="0" fillId="0" borderId="44" xfId="53" applyFont="1" applyBorder="1" applyProtection="1">
      <alignment/>
      <protection/>
    </xf>
    <xf numFmtId="0" fontId="5" fillId="0" borderId="34" xfId="53" applyFont="1" applyBorder="1" applyAlignment="1" applyProtection="1">
      <alignment horizontal="center"/>
      <protection/>
    </xf>
    <xf numFmtId="0" fontId="6" fillId="0" borderId="39" xfId="53" applyFont="1" applyBorder="1" applyProtection="1">
      <alignment/>
      <protection locked="0"/>
    </xf>
    <xf numFmtId="0" fontId="6" fillId="0" borderId="44" xfId="53" applyFont="1" applyBorder="1" applyProtection="1">
      <alignment/>
      <protection locked="0"/>
    </xf>
    <xf numFmtId="0" fontId="5" fillId="0" borderId="10" xfId="53" applyFont="1" applyBorder="1" applyAlignment="1" applyProtection="1">
      <alignment horizontal="center"/>
      <protection/>
    </xf>
    <xf numFmtId="0" fontId="5" fillId="0" borderId="18" xfId="53" applyFont="1" applyBorder="1" applyAlignment="1" applyProtection="1">
      <alignment horizontal="center"/>
      <protection/>
    </xf>
    <xf numFmtId="0" fontId="0" fillId="35" borderId="45" xfId="53" applyFont="1" applyFill="1" applyBorder="1" applyAlignment="1" applyProtection="1">
      <alignment horizontal="center"/>
      <protection locked="0"/>
    </xf>
    <xf numFmtId="0" fontId="0" fillId="0" borderId="31" xfId="53" applyFont="1" applyBorder="1" applyProtection="1">
      <alignment/>
      <protection locked="0"/>
    </xf>
    <xf numFmtId="0" fontId="0" fillId="0" borderId="33" xfId="53" applyFont="1" applyBorder="1" applyProtection="1">
      <alignment/>
      <protection locked="0"/>
    </xf>
    <xf numFmtId="0" fontId="0" fillId="0" borderId="46" xfId="53" applyFont="1" applyBorder="1" applyProtection="1">
      <alignment/>
      <protection/>
    </xf>
    <xf numFmtId="0" fontId="0" fillId="0" borderId="47" xfId="53" applyFont="1" applyBorder="1">
      <alignment/>
      <protection/>
    </xf>
    <xf numFmtId="0" fontId="4" fillId="0" borderId="0" xfId="53" applyFont="1" applyProtection="1">
      <alignment/>
      <protection locked="0"/>
    </xf>
    <xf numFmtId="0" fontId="3" fillId="36" borderId="11" xfId="53" applyFont="1" applyFill="1" applyBorder="1" applyProtection="1">
      <alignment/>
      <protection locked="0"/>
    </xf>
    <xf numFmtId="0" fontId="3" fillId="36" borderId="10" xfId="53" applyFont="1" applyFill="1" applyBorder="1" applyProtection="1">
      <alignment/>
      <protection/>
    </xf>
    <xf numFmtId="0" fontId="0" fillId="36" borderId="0" xfId="53" applyFont="1" applyFill="1">
      <alignment/>
      <protection/>
    </xf>
    <xf numFmtId="0" fontId="0" fillId="36" borderId="10" xfId="53" applyFont="1" applyFill="1" applyBorder="1">
      <alignment/>
      <protection/>
    </xf>
    <xf numFmtId="0" fontId="0" fillId="36" borderId="0" xfId="53" applyFont="1" applyFill="1" applyBorder="1">
      <alignment/>
      <protection/>
    </xf>
    <xf numFmtId="0" fontId="3" fillId="36" borderId="20" xfId="53" applyFont="1" applyFill="1" applyBorder="1" applyProtection="1">
      <alignment/>
      <protection locked="0"/>
    </xf>
    <xf numFmtId="0" fontId="3" fillId="36" borderId="18" xfId="53" applyFont="1" applyFill="1" applyBorder="1" applyProtection="1">
      <alignment/>
      <protection/>
    </xf>
    <xf numFmtId="0" fontId="0" fillId="36" borderId="18" xfId="53" applyFont="1" applyFill="1" applyBorder="1">
      <alignment/>
      <protection/>
    </xf>
    <xf numFmtId="0" fontId="6" fillId="36" borderId="11" xfId="53" applyFont="1" applyFill="1" applyBorder="1" applyAlignment="1" applyProtection="1">
      <alignment horizontal="center"/>
      <protection locked="0"/>
    </xf>
    <xf numFmtId="0" fontId="5" fillId="36" borderId="10" xfId="53" applyFont="1" applyFill="1" applyBorder="1" applyAlignment="1" applyProtection="1">
      <alignment horizontal="center" vertical="center"/>
      <protection/>
    </xf>
    <xf numFmtId="0" fontId="6" fillId="36" borderId="36" xfId="53" applyFont="1" applyFill="1" applyBorder="1" applyAlignment="1" applyProtection="1">
      <alignment horizontal="center"/>
      <protection locked="0"/>
    </xf>
    <xf numFmtId="0" fontId="6" fillId="36" borderId="17" xfId="53" applyFont="1" applyFill="1" applyBorder="1" applyAlignment="1" applyProtection="1">
      <alignment horizontal="center"/>
      <protection locked="0"/>
    </xf>
    <xf numFmtId="0" fontId="0" fillId="36" borderId="0" xfId="53" applyFont="1" applyFill="1" applyProtection="1">
      <alignment/>
      <protection locked="0"/>
    </xf>
    <xf numFmtId="0" fontId="0" fillId="36" borderId="36" xfId="53" applyFont="1" applyFill="1" applyBorder="1" applyProtection="1">
      <alignment/>
      <protection locked="0"/>
    </xf>
    <xf numFmtId="0" fontId="6" fillId="36" borderId="20" xfId="53" applyFont="1" applyFill="1" applyBorder="1" applyAlignment="1" applyProtection="1">
      <alignment horizontal="center"/>
      <protection locked="0"/>
    </xf>
    <xf numFmtId="0" fontId="5" fillId="36" borderId="18" xfId="53" applyFont="1" applyFill="1" applyBorder="1" applyAlignment="1" applyProtection="1">
      <alignment horizontal="center" vertical="center"/>
      <protection/>
    </xf>
    <xf numFmtId="0" fontId="6" fillId="36" borderId="45" xfId="53" applyFont="1" applyFill="1" applyBorder="1" applyAlignment="1" applyProtection="1">
      <alignment horizontal="center"/>
      <protection locked="0"/>
    </xf>
    <xf numFmtId="0" fontId="0" fillId="0" borderId="20" xfId="53" applyFont="1" applyBorder="1" applyProtection="1">
      <alignment/>
      <protection/>
    </xf>
    <xf numFmtId="0" fontId="0" fillId="0" borderId="34" xfId="53" applyFont="1" applyBorder="1" applyProtection="1">
      <alignment/>
      <protection/>
    </xf>
    <xf numFmtId="0" fontId="0" fillId="0" borderId="48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23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31" xfId="53" applyFont="1" applyFill="1" applyBorder="1" applyAlignment="1" applyProtection="1">
      <alignment horizontal="center"/>
      <protection/>
    </xf>
    <xf numFmtId="0" fontId="0" fillId="0" borderId="30" xfId="53" applyFont="1" applyFill="1" applyBorder="1" applyAlignment="1" applyProtection="1">
      <alignment horizontal="center"/>
      <protection/>
    </xf>
    <xf numFmtId="0" fontId="0" fillId="0" borderId="32" xfId="53" applyFont="1" applyBorder="1" applyAlignment="1">
      <alignment horizontal="center"/>
      <protection/>
    </xf>
    <xf numFmtId="0" fontId="0" fillId="0" borderId="31" xfId="53" applyFont="1" applyBorder="1" applyAlignment="1">
      <alignment horizontal="center"/>
      <protection/>
    </xf>
    <xf numFmtId="0" fontId="0" fillId="0" borderId="16" xfId="53" applyFont="1" applyBorder="1" applyAlignment="1">
      <alignment horizontal="center"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15" xfId="53" applyFont="1" applyBorder="1" applyAlignment="1" applyProtection="1">
      <alignment horizontal="center"/>
      <protection/>
    </xf>
    <xf numFmtId="0" fontId="0" fillId="0" borderId="31" xfId="53" applyFont="1" applyBorder="1" applyAlignment="1" applyProtection="1">
      <alignment horizontal="center"/>
      <protection/>
    </xf>
    <xf numFmtId="0" fontId="0" fillId="0" borderId="30" xfId="53" applyFont="1" applyBorder="1" applyAlignment="1" applyProtection="1">
      <alignment horizontal="center"/>
      <protection/>
    </xf>
    <xf numFmtId="0" fontId="0" fillId="0" borderId="23" xfId="53" applyFont="1" applyBorder="1" applyAlignment="1" applyProtection="1">
      <alignment horizontal="center"/>
      <protection/>
    </xf>
    <xf numFmtId="0" fontId="0" fillId="0" borderId="24" xfId="53" applyFont="1" applyBorder="1" applyAlignment="1" applyProtection="1">
      <alignment horizontal="center"/>
      <protection/>
    </xf>
    <xf numFmtId="0" fontId="0" fillId="0" borderId="34" xfId="53" applyFont="1" applyBorder="1" applyAlignment="1">
      <alignment horizontal="center"/>
      <protection/>
    </xf>
    <xf numFmtId="0" fontId="0" fillId="0" borderId="38" xfId="53" applyFont="1" applyBorder="1" applyAlignment="1">
      <alignment horizontal="center"/>
      <protection/>
    </xf>
    <xf numFmtId="0" fontId="0" fillId="0" borderId="0" xfId="53" applyFont="1" applyFill="1" applyBorder="1" applyAlignment="1" applyProtection="1" quotePrefix="1">
      <alignment horizontal="center"/>
      <protection/>
    </xf>
    <xf numFmtId="0" fontId="0" fillId="0" borderId="31" xfId="53" applyFont="1" applyFill="1" applyBorder="1" applyAlignment="1" applyProtection="1" quotePrefix="1">
      <alignment horizontal="center"/>
      <protection/>
    </xf>
    <xf numFmtId="0" fontId="3" fillId="0" borderId="0" xfId="53" applyFont="1" applyProtection="1">
      <alignment/>
      <protection locked="0"/>
    </xf>
    <xf numFmtId="0" fontId="3" fillId="0" borderId="0" xfId="53" applyFont="1" applyProtection="1">
      <alignment/>
      <protection/>
    </xf>
    <xf numFmtId="0" fontId="3" fillId="0" borderId="49" xfId="53" applyFont="1" applyBorder="1" applyAlignment="1">
      <alignment horizontal="left" vertical="center"/>
      <protection/>
    </xf>
    <xf numFmtId="0" fontId="3" fillId="0" borderId="50" xfId="53" applyFont="1" applyBorder="1" applyAlignment="1">
      <alignment horizontal="left" vertical="center"/>
      <protection/>
    </xf>
    <xf numFmtId="0" fontId="3" fillId="0" borderId="50" xfId="53" applyFont="1" applyBorder="1" applyAlignment="1">
      <alignment vertical="center"/>
      <protection/>
    </xf>
    <xf numFmtId="0" fontId="3" fillId="0" borderId="50" xfId="53" applyFont="1" applyBorder="1" applyAlignment="1" applyProtection="1">
      <alignment vertical="center"/>
      <protection/>
    </xf>
    <xf numFmtId="0" fontId="0" fillId="35" borderId="11" xfId="53" applyFont="1" applyFill="1" applyBorder="1" applyAlignment="1" applyProtection="1">
      <alignment vertical="center"/>
      <protection locked="0"/>
    </xf>
    <xf numFmtId="0" fontId="0" fillId="35" borderId="10" xfId="53" applyFont="1" applyFill="1" applyBorder="1" applyAlignment="1" applyProtection="1">
      <alignment horizontal="center" vertical="center"/>
      <protection locked="0"/>
    </xf>
    <xf numFmtId="0" fontId="0" fillId="0" borderId="10" xfId="53" applyFont="1" applyBorder="1" applyAlignment="1">
      <alignment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0" fontId="0" fillId="0" borderId="10" xfId="53" applyFont="1" applyBorder="1" applyAlignment="1" applyProtection="1">
      <alignment vertical="center"/>
      <protection/>
    </xf>
    <xf numFmtId="0" fontId="0" fillId="0" borderId="12" xfId="53" applyFont="1" applyBorder="1" applyAlignment="1" applyProtection="1">
      <alignment vertical="center"/>
      <protection/>
    </xf>
    <xf numFmtId="0" fontId="0" fillId="34" borderId="10" xfId="53" applyFont="1" applyFill="1" applyBorder="1" applyAlignment="1" applyProtection="1">
      <alignment vertical="center"/>
      <protection/>
    </xf>
    <xf numFmtId="0" fontId="3" fillId="34" borderId="10" xfId="53" applyFont="1" applyFill="1" applyBorder="1" applyAlignment="1" applyProtection="1">
      <alignment vertical="center"/>
      <protection/>
    </xf>
    <xf numFmtId="0" fontId="0" fillId="34" borderId="12" xfId="53" applyFont="1" applyFill="1" applyBorder="1" applyAlignment="1" applyProtection="1">
      <alignment vertical="center"/>
      <protection/>
    </xf>
    <xf numFmtId="0" fontId="3" fillId="34" borderId="10" xfId="53" applyFont="1" applyFill="1" applyBorder="1" applyAlignment="1" applyProtection="1">
      <alignment horizontal="center" vertical="center"/>
      <protection/>
    </xf>
    <xf numFmtId="0" fontId="0" fillId="34" borderId="14" xfId="53" applyFont="1" applyFill="1" applyBorder="1" applyAlignment="1" applyProtection="1">
      <alignment horizontal="center" vertical="center"/>
      <protection/>
    </xf>
    <xf numFmtId="0" fontId="0" fillId="35" borderId="20" xfId="53" applyFont="1" applyFill="1" applyBorder="1" applyAlignment="1" applyProtection="1">
      <alignment vertical="center"/>
      <protection locked="0"/>
    </xf>
    <xf numFmtId="0" fontId="0" fillId="35" borderId="31" xfId="53" applyFont="1" applyFill="1" applyBorder="1" applyAlignment="1" applyProtection="1">
      <alignment horizontal="center" vertical="center"/>
      <protection locked="0"/>
    </xf>
    <xf numFmtId="0" fontId="0" fillId="0" borderId="18" xfId="53" applyFont="1" applyBorder="1" applyAlignment="1" applyProtection="1">
      <alignment vertical="center"/>
      <protection/>
    </xf>
    <xf numFmtId="0" fontId="3" fillId="0" borderId="18" xfId="53" applyFont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34" borderId="20" xfId="53" applyFont="1" applyFill="1" applyBorder="1" applyAlignment="1" applyProtection="1">
      <alignment horizontal="center" vertical="center"/>
      <protection/>
    </xf>
    <xf numFmtId="0" fontId="3" fillId="34" borderId="21" xfId="53" applyFont="1" applyFill="1" applyBorder="1" applyAlignment="1" applyProtection="1">
      <alignment horizontal="center" vertical="center"/>
      <protection/>
    </xf>
    <xf numFmtId="0" fontId="3" fillId="34" borderId="19" xfId="53" applyFont="1" applyFill="1" applyBorder="1" applyAlignment="1" applyProtection="1">
      <alignment horizontal="center"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23" xfId="53" applyFont="1" applyFill="1" applyBorder="1" applyAlignment="1" applyProtection="1">
      <alignment vertical="center"/>
      <protection/>
    </xf>
    <xf numFmtId="0" fontId="0" fillId="0" borderId="23" xfId="53" applyFont="1" applyBorder="1" applyAlignment="1" applyProtection="1">
      <alignment vertical="center"/>
      <protection/>
    </xf>
    <xf numFmtId="0" fontId="0" fillId="0" borderId="23" xfId="53" applyFont="1" applyBorder="1" applyAlignment="1" applyProtection="1">
      <alignment horizontal="center" vertical="center"/>
      <protection/>
    </xf>
    <xf numFmtId="0" fontId="0" fillId="0" borderId="23" xfId="53" applyFont="1" applyFill="1" applyBorder="1" applyAlignment="1">
      <alignment vertical="center"/>
      <protection/>
    </xf>
    <xf numFmtId="0" fontId="3" fillId="0" borderId="23" xfId="53" applyFont="1" applyFill="1" applyBorder="1" applyAlignment="1" applyProtection="1">
      <alignment vertical="center"/>
      <protection/>
    </xf>
    <xf numFmtId="0" fontId="0" fillId="35" borderId="12" xfId="53" applyFont="1" applyFill="1" applyBorder="1" applyAlignment="1" applyProtection="1">
      <alignment vertical="center"/>
      <protection locked="0"/>
    </xf>
    <xf numFmtId="0" fontId="0" fillId="0" borderId="11" xfId="53" applyFont="1" applyFill="1" applyBorder="1" applyAlignment="1" applyProtection="1">
      <alignment vertical="center"/>
      <protection/>
    </xf>
    <xf numFmtId="0" fontId="0" fillId="0" borderId="23" xfId="53" applyFont="1" applyBorder="1" applyAlignment="1">
      <alignment vertical="center"/>
      <protection/>
    </xf>
    <xf numFmtId="0" fontId="0" fillId="0" borderId="23" xfId="53" applyFont="1" applyBorder="1" applyAlignment="1" applyProtection="1" quotePrefix="1">
      <alignment horizontal="center" vertical="center"/>
      <protection/>
    </xf>
    <xf numFmtId="0" fontId="0" fillId="35" borderId="35" xfId="53" applyFont="1" applyFill="1" applyBorder="1" applyAlignment="1" applyProtection="1">
      <alignment vertical="center"/>
      <protection locked="0"/>
    </xf>
    <xf numFmtId="0" fontId="0" fillId="35" borderId="25" xfId="53" applyFont="1" applyFill="1" applyBorder="1" applyAlignment="1" applyProtection="1">
      <alignment vertical="center"/>
      <protection locked="0"/>
    </xf>
    <xf numFmtId="0" fontId="0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 applyProtection="1">
      <alignment vertical="center"/>
      <protection/>
    </xf>
    <xf numFmtId="0" fontId="0" fillId="0" borderId="20" xfId="53" applyFont="1" applyFill="1" applyBorder="1" applyAlignment="1" applyProtection="1">
      <alignment vertical="center"/>
      <protection/>
    </xf>
    <xf numFmtId="0" fontId="0" fillId="0" borderId="31" xfId="53" applyFont="1" applyBorder="1" applyAlignment="1" applyProtection="1">
      <alignment vertical="center"/>
      <protection/>
    </xf>
    <xf numFmtId="0" fontId="0" fillId="0" borderId="31" xfId="53" applyFont="1" applyFill="1" applyBorder="1" applyAlignment="1">
      <alignment vertical="center"/>
      <protection/>
    </xf>
    <xf numFmtId="0" fontId="3" fillId="0" borderId="31" xfId="53" applyFont="1" applyFill="1" applyBorder="1" applyAlignment="1" applyProtection="1">
      <alignment vertical="center"/>
      <protection/>
    </xf>
    <xf numFmtId="0" fontId="0" fillId="0" borderId="31" xfId="53" applyFont="1" applyBorder="1" applyAlignment="1">
      <alignment vertical="center"/>
      <protection/>
    </xf>
    <xf numFmtId="0" fontId="0" fillId="35" borderId="19" xfId="53" applyFont="1" applyFill="1" applyBorder="1" applyAlignment="1" applyProtection="1">
      <alignment vertical="center"/>
      <protection locked="0"/>
    </xf>
    <xf numFmtId="0" fontId="0" fillId="0" borderId="20" xfId="53" applyFont="1" applyFill="1" applyBorder="1" applyAlignment="1">
      <alignment vertical="center"/>
      <protection/>
    </xf>
    <xf numFmtId="0" fontId="0" fillId="0" borderId="18" xfId="53" applyFont="1" applyBorder="1" applyAlignment="1">
      <alignment vertical="center"/>
      <protection/>
    </xf>
    <xf numFmtId="0" fontId="0" fillId="0" borderId="18" xfId="53" applyFont="1" applyBorder="1" applyAlignment="1" applyProtection="1" quotePrefix="1">
      <alignment horizontal="center" vertical="center"/>
      <protection/>
    </xf>
    <xf numFmtId="0" fontId="0" fillId="0" borderId="18" xfId="53" applyFont="1" applyFill="1" applyBorder="1" applyAlignment="1">
      <alignment vertical="center"/>
      <protection/>
    </xf>
    <xf numFmtId="0" fontId="0" fillId="35" borderId="45" xfId="53" applyFont="1" applyFill="1" applyBorder="1" applyAlignment="1" applyProtection="1">
      <alignment vertical="center"/>
      <protection locked="0"/>
    </xf>
    <xf numFmtId="0" fontId="3" fillId="0" borderId="0" xfId="53" applyFont="1" applyFill="1" applyProtection="1">
      <alignment/>
      <protection locked="0"/>
    </xf>
    <xf numFmtId="0" fontId="0" fillId="0" borderId="18" xfId="53" applyFont="1" applyFill="1" applyBorder="1" applyAlignment="1" applyProtection="1">
      <alignment vertical="center"/>
      <protection/>
    </xf>
    <xf numFmtId="0" fontId="3" fillId="36" borderId="10" xfId="53" applyFont="1" applyFill="1" applyBorder="1" applyAlignment="1" applyProtection="1">
      <alignment vertical="center"/>
      <protection/>
    </xf>
    <xf numFmtId="0" fontId="0" fillId="36" borderId="10" xfId="53" applyFont="1" applyFill="1" applyBorder="1" applyAlignment="1" applyProtection="1">
      <alignment vertical="center"/>
      <protection locked="0"/>
    </xf>
    <xf numFmtId="0" fontId="3" fillId="36" borderId="18" xfId="53" applyFont="1" applyFill="1" applyBorder="1" applyAlignment="1" applyProtection="1">
      <alignment vertical="center"/>
      <protection/>
    </xf>
    <xf numFmtId="0" fontId="0" fillId="36" borderId="18" xfId="53" applyFont="1" applyFill="1" applyBorder="1" applyAlignment="1" applyProtection="1">
      <alignment vertical="center"/>
      <protection locked="0"/>
    </xf>
    <xf numFmtId="0" fontId="3" fillId="0" borderId="0" xfId="53" applyFont="1" applyFill="1" applyBorder="1" applyProtection="1">
      <alignment/>
      <protection locked="0"/>
    </xf>
    <xf numFmtId="0" fontId="3" fillId="0" borderId="0" xfId="53" applyNumberFormat="1" applyFont="1" applyFill="1" applyAlignment="1" applyProtection="1">
      <alignment horizontal="center"/>
      <protection locked="0"/>
    </xf>
    <xf numFmtId="49" fontId="3" fillId="0" borderId="0" xfId="53" applyNumberFormat="1" applyFont="1" applyFill="1" applyProtection="1" quotePrefix="1">
      <alignment/>
      <protection locked="0"/>
    </xf>
    <xf numFmtId="0" fontId="6" fillId="0" borderId="0" xfId="53" applyFont="1" applyProtection="1" quotePrefix="1">
      <alignment/>
      <protection locked="0"/>
    </xf>
    <xf numFmtId="0" fontId="6" fillId="0" borderId="0" xfId="53" applyFont="1">
      <alignment/>
      <protection/>
    </xf>
    <xf numFmtId="0" fontId="3" fillId="0" borderId="51" xfId="53" applyFont="1" applyBorder="1" applyAlignment="1">
      <alignment horizontal="left" vertical="center"/>
      <protection/>
    </xf>
    <xf numFmtId="0" fontId="3" fillId="0" borderId="50" xfId="53" applyFont="1" applyBorder="1" applyAlignment="1" applyProtection="1">
      <alignment horizontal="center" vertical="center"/>
      <protection/>
    </xf>
    <xf numFmtId="0" fontId="6" fillId="36" borderId="11" xfId="53" applyFont="1" applyFill="1" applyBorder="1" applyAlignment="1" applyProtection="1">
      <alignment horizontal="center" vertical="center"/>
      <protection locked="0"/>
    </xf>
    <xf numFmtId="0" fontId="0" fillId="36" borderId="25" xfId="53" applyFont="1" applyFill="1" applyBorder="1" applyAlignment="1">
      <alignment vertical="center"/>
      <protection/>
    </xf>
    <xf numFmtId="0" fontId="0" fillId="36" borderId="17" xfId="53" applyFont="1" applyFill="1" applyBorder="1" applyAlignment="1">
      <alignment vertical="center"/>
      <protection/>
    </xf>
    <xf numFmtId="0" fontId="0" fillId="36" borderId="36" xfId="53" applyFont="1" applyFill="1" applyBorder="1" applyAlignment="1">
      <alignment vertical="center"/>
      <protection/>
    </xf>
    <xf numFmtId="0" fontId="6" fillId="36" borderId="20" xfId="53" applyFont="1" applyFill="1" applyBorder="1" applyAlignment="1" applyProtection="1">
      <alignment horizontal="center" vertical="center"/>
      <protection locked="0"/>
    </xf>
    <xf numFmtId="0" fontId="0" fillId="36" borderId="45" xfId="53" applyFont="1" applyFill="1" applyBorder="1" applyAlignment="1">
      <alignment vertical="center"/>
      <protection/>
    </xf>
    <xf numFmtId="0" fontId="0" fillId="0" borderId="39" xfId="53" applyFont="1" applyBorder="1" applyAlignment="1" applyProtection="1">
      <alignment horizontal="left"/>
      <protection/>
    </xf>
    <xf numFmtId="0" fontId="3" fillId="0" borderId="39" xfId="53" applyFont="1" applyBorder="1" applyAlignment="1" applyProtection="1">
      <alignment horizontal="left"/>
      <protection/>
    </xf>
    <xf numFmtId="0" fontId="3" fillId="0" borderId="39" xfId="53" applyFont="1" applyBorder="1" applyAlignment="1" applyProtection="1">
      <alignment horizontal="center"/>
      <protection/>
    </xf>
    <xf numFmtId="0" fontId="3" fillId="0" borderId="43" xfId="53" applyFont="1" applyBorder="1" applyProtection="1">
      <alignment/>
      <protection/>
    </xf>
    <xf numFmtId="0" fontId="3" fillId="0" borderId="39" xfId="53" applyFont="1" applyBorder="1" applyProtection="1">
      <alignment/>
      <protection/>
    </xf>
    <xf numFmtId="0" fontId="3" fillId="0" borderId="42" xfId="53" applyFont="1" applyBorder="1" applyProtection="1">
      <alignment/>
      <protection/>
    </xf>
    <xf numFmtId="0" fontId="3" fillId="0" borderId="41" xfId="53" applyFont="1" applyBorder="1" applyProtection="1">
      <alignment/>
      <protection/>
    </xf>
    <xf numFmtId="0" fontId="3" fillId="0" borderId="39" xfId="53" applyFont="1" applyBorder="1">
      <alignment/>
      <protection/>
    </xf>
    <xf numFmtId="0" fontId="3" fillId="0" borderId="44" xfId="53" applyFont="1" applyBorder="1" applyProtection="1">
      <alignment/>
      <protection/>
    </xf>
    <xf numFmtId="0" fontId="0" fillId="0" borderId="23" xfId="53" applyFont="1" applyFill="1" applyBorder="1" applyAlignment="1" applyProtection="1" quotePrefix="1">
      <alignment horizontal="center" vertical="center"/>
      <protection/>
    </xf>
    <xf numFmtId="0" fontId="0" fillId="0" borderId="47" xfId="53" applyFont="1" applyBorder="1" applyAlignment="1">
      <alignment vertical="center"/>
      <protection/>
    </xf>
    <xf numFmtId="0" fontId="0" fillId="0" borderId="23" xfId="53" applyFont="1" applyBorder="1" applyAlignment="1" quotePrefix="1">
      <alignment horizontal="center" vertical="center"/>
      <protection/>
    </xf>
    <xf numFmtId="0" fontId="6" fillId="0" borderId="26" xfId="53" applyFont="1" applyBorder="1" applyAlignment="1" applyProtection="1">
      <alignment vertical="center"/>
      <protection/>
    </xf>
    <xf numFmtId="0" fontId="0" fillId="0" borderId="24" xfId="53" applyFont="1" applyBorder="1" applyAlignment="1">
      <alignment vertical="center"/>
      <protection/>
    </xf>
    <xf numFmtId="0" fontId="0" fillId="0" borderId="29" xfId="53" applyFont="1" applyBorder="1" applyAlignment="1">
      <alignment vertical="center"/>
      <protection/>
    </xf>
    <xf numFmtId="0" fontId="0" fillId="0" borderId="30" xfId="53" applyFont="1" applyBorder="1" applyAlignment="1">
      <alignment vertical="center"/>
      <protection/>
    </xf>
    <xf numFmtId="0" fontId="0" fillId="0" borderId="46" xfId="53" applyFont="1" applyBorder="1" applyAlignment="1" applyProtection="1">
      <alignment vertical="center"/>
      <protection/>
    </xf>
    <xf numFmtId="0" fontId="0" fillId="0" borderId="24" xfId="53" applyFont="1" applyFill="1" applyBorder="1" applyAlignment="1" applyProtection="1">
      <alignment vertical="center"/>
      <protection/>
    </xf>
    <xf numFmtId="0" fontId="0" fillId="0" borderId="10" xfId="53" applyFont="1" applyFill="1" applyBorder="1" applyAlignment="1" applyProtection="1">
      <alignment vertical="center"/>
      <protection/>
    </xf>
    <xf numFmtId="0" fontId="6" fillId="0" borderId="10" xfId="53" applyFont="1" applyFill="1" applyBorder="1" applyAlignment="1" applyProtection="1" quotePrefix="1">
      <alignment horizontal="center" vertical="center"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0" fillId="0" borderId="52" xfId="53" applyFont="1" applyBorder="1" applyAlignment="1" applyProtection="1">
      <alignment vertical="center"/>
      <protection/>
    </xf>
    <xf numFmtId="0" fontId="6" fillId="0" borderId="18" xfId="53" applyFont="1" applyFill="1" applyBorder="1" applyAlignment="1" applyProtection="1" quotePrefix="1">
      <alignment horizontal="center" vertical="center"/>
      <protection/>
    </xf>
    <xf numFmtId="0" fontId="0" fillId="0" borderId="19" xfId="53" applyFont="1" applyFill="1" applyBorder="1" applyAlignment="1" applyProtection="1">
      <alignment vertical="center"/>
      <protection/>
    </xf>
    <xf numFmtId="0" fontId="0" fillId="0" borderId="35" xfId="53" applyFont="1" applyBorder="1" applyAlignment="1">
      <alignment vertical="center"/>
      <protection/>
    </xf>
    <xf numFmtId="0" fontId="0" fillId="36" borderId="17" xfId="53" applyFont="1" applyFill="1" applyBorder="1">
      <alignment/>
      <protection/>
    </xf>
    <xf numFmtId="0" fontId="0" fillId="36" borderId="36" xfId="53" applyFont="1" applyFill="1" applyBorder="1">
      <alignment/>
      <protection/>
    </xf>
    <xf numFmtId="0" fontId="0" fillId="36" borderId="45" xfId="53" applyFont="1" applyFill="1" applyBorder="1">
      <alignment/>
      <protection/>
    </xf>
    <xf numFmtId="0" fontId="4" fillId="0" borderId="0" xfId="53" applyFont="1">
      <alignment/>
      <protection/>
    </xf>
    <xf numFmtId="0" fontId="3" fillId="37" borderId="11" xfId="53" applyFont="1" applyFill="1" applyBorder="1" applyAlignment="1" applyProtection="1">
      <alignment horizontal="center" vertical="center"/>
      <protection/>
    </xf>
    <xf numFmtId="0" fontId="3" fillId="37" borderId="10" xfId="53" applyFont="1" applyFill="1" applyBorder="1" applyAlignment="1" applyProtection="1">
      <alignment horizontal="center" vertical="center"/>
      <protection/>
    </xf>
    <xf numFmtId="0" fontId="3" fillId="37" borderId="12" xfId="53" applyFont="1" applyFill="1" applyBorder="1" applyAlignment="1" applyProtection="1">
      <alignment horizontal="center" vertical="center"/>
      <protection/>
    </xf>
    <xf numFmtId="0" fontId="0" fillId="36" borderId="10" xfId="53" applyFont="1" applyFill="1" applyBorder="1" applyAlignment="1">
      <alignment vertical="center"/>
      <protection/>
    </xf>
    <xf numFmtId="0" fontId="0" fillId="36" borderId="17" xfId="53" applyFont="1" applyFill="1" applyBorder="1" applyAlignment="1" applyProtection="1">
      <alignment vertical="center"/>
      <protection locked="0"/>
    </xf>
    <xf numFmtId="0" fontId="0" fillId="36" borderId="0" xfId="53" applyFont="1" applyFill="1" applyAlignment="1">
      <alignment vertical="center"/>
      <protection/>
    </xf>
    <xf numFmtId="0" fontId="0" fillId="36" borderId="45" xfId="53" applyFont="1" applyFill="1" applyBorder="1" applyAlignment="1" applyProtection="1">
      <alignment vertical="center"/>
      <protection locked="0"/>
    </xf>
    <xf numFmtId="0" fontId="0" fillId="36" borderId="23" xfId="53" applyFont="1" applyFill="1" applyBorder="1" applyProtection="1">
      <alignment/>
      <protection locked="0"/>
    </xf>
    <xf numFmtId="0" fontId="0" fillId="36" borderId="10" xfId="53" applyFont="1" applyFill="1" applyBorder="1" applyProtection="1">
      <alignment/>
      <protection locked="0"/>
    </xf>
    <xf numFmtId="0" fontId="0" fillId="36" borderId="0" xfId="53" applyFont="1" applyFill="1" applyBorder="1" applyProtection="1">
      <alignment/>
      <protection locked="0"/>
    </xf>
    <xf numFmtId="0" fontId="0" fillId="36" borderId="18" xfId="53" applyFont="1" applyFill="1" applyBorder="1" applyProtection="1">
      <alignment/>
      <protection locked="0"/>
    </xf>
    <xf numFmtId="0" fontId="3" fillId="33" borderId="12" xfId="53" applyFont="1" applyFill="1" applyBorder="1" applyAlignment="1" applyProtection="1">
      <alignment horizontal="center"/>
      <protection/>
    </xf>
    <xf numFmtId="0" fontId="3" fillId="0" borderId="53" xfId="53" applyFont="1" applyBorder="1" applyAlignment="1" applyProtection="1">
      <alignment horizontal="center" vertical="center"/>
      <protection/>
    </xf>
    <xf numFmtId="0" fontId="3" fillId="0" borderId="49" xfId="53" applyFont="1" applyBorder="1" applyAlignment="1">
      <alignment horizontal="left"/>
      <protection/>
    </xf>
    <xf numFmtId="0" fontId="3" fillId="0" borderId="50" xfId="53" applyFont="1" applyBorder="1" applyAlignment="1">
      <alignment horizontal="left"/>
      <protection/>
    </xf>
    <xf numFmtId="0" fontId="3" fillId="0" borderId="50" xfId="53" applyFont="1" applyBorder="1" applyAlignment="1" applyProtection="1">
      <alignment horizontal="center"/>
      <protection/>
    </xf>
    <xf numFmtId="0" fontId="3" fillId="0" borderId="54" xfId="53" applyFont="1" applyBorder="1" applyAlignment="1" applyProtection="1">
      <alignment horizontal="center"/>
      <protection/>
    </xf>
    <xf numFmtId="0" fontId="0" fillId="0" borderId="55" xfId="53" applyFont="1" applyBorder="1" applyAlignment="1" applyProtection="1">
      <alignment horizontal="center"/>
      <protection/>
    </xf>
    <xf numFmtId="0" fontId="0" fillId="0" borderId="26" xfId="53" applyFont="1" applyBorder="1" applyAlignment="1">
      <alignment horizontal="center"/>
      <protection/>
    </xf>
    <xf numFmtId="0" fontId="0" fillId="0" borderId="52" xfId="53" applyFont="1" applyBorder="1" applyAlignment="1" applyProtection="1">
      <alignment horizontal="center"/>
      <protection/>
    </xf>
    <xf numFmtId="0" fontId="3" fillId="0" borderId="53" xfId="53" applyFont="1" applyBorder="1" applyAlignment="1" applyProtection="1">
      <alignment horizontal="center"/>
      <protection/>
    </xf>
    <xf numFmtId="0" fontId="3" fillId="0" borderId="50" xfId="53" applyFont="1" applyBorder="1" applyProtection="1">
      <alignment/>
      <protection/>
    </xf>
    <xf numFmtId="0" fontId="3" fillId="0" borderId="54" xfId="53" applyFont="1" applyBorder="1">
      <alignment/>
      <protection/>
    </xf>
    <xf numFmtId="0" fontId="3" fillId="0" borderId="51" xfId="53" applyFont="1" applyBorder="1">
      <alignment/>
      <protection/>
    </xf>
    <xf numFmtId="0" fontId="3" fillId="0" borderId="56" xfId="53" applyFont="1" applyBorder="1" applyAlignment="1" applyProtection="1">
      <alignment horizontal="center"/>
      <protection/>
    </xf>
    <xf numFmtId="0" fontId="3" fillId="0" borderId="49" xfId="53" applyFont="1" applyBorder="1" applyAlignment="1" applyProtection="1">
      <alignment horizontal="center"/>
      <protection/>
    </xf>
    <xf numFmtId="0" fontId="3" fillId="0" borderId="54" xfId="53" applyFont="1" applyBorder="1" applyAlignment="1">
      <alignment horizontal="center"/>
      <protection/>
    </xf>
    <xf numFmtId="0" fontId="3" fillId="0" borderId="57" xfId="53" applyFont="1" applyBorder="1" applyAlignment="1">
      <alignment horizontal="center"/>
      <protection/>
    </xf>
    <xf numFmtId="0" fontId="3" fillId="0" borderId="51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4" fillId="0" borderId="0" xfId="53" applyFont="1" applyAlignment="1" applyProtection="1">
      <alignment horizontal="right"/>
      <protection locked="0"/>
    </xf>
    <xf numFmtId="0" fontId="0" fillId="0" borderId="55" xfId="53" applyFont="1" applyBorder="1" applyAlignment="1" applyProtection="1">
      <alignment horizontal="center" vertical="center"/>
      <protection/>
    </xf>
    <xf numFmtId="0" fontId="0" fillId="0" borderId="52" xfId="53" applyFont="1" applyBorder="1" applyAlignment="1" applyProtection="1">
      <alignment horizontal="center" vertical="center"/>
      <protection/>
    </xf>
    <xf numFmtId="0" fontId="3" fillId="0" borderId="39" xfId="53" applyFont="1" applyBorder="1" applyAlignment="1">
      <alignment vertical="center"/>
      <protection/>
    </xf>
    <xf numFmtId="0" fontId="3" fillId="0" borderId="56" xfId="53" applyFont="1" applyBorder="1" applyAlignment="1" applyProtection="1">
      <alignment horizontal="center" vertical="center"/>
      <protection/>
    </xf>
    <xf numFmtId="0" fontId="3" fillId="0" borderId="54" xfId="53" applyFont="1" applyBorder="1" applyAlignment="1" applyProtection="1">
      <alignment horizontal="center" vertical="center"/>
      <protection/>
    </xf>
    <xf numFmtId="0" fontId="3" fillId="0" borderId="49" xfId="53" applyFont="1" applyBorder="1" applyAlignment="1" applyProtection="1">
      <alignment horizontal="center" vertical="center"/>
      <protection/>
    </xf>
    <xf numFmtId="0" fontId="3" fillId="0" borderId="54" xfId="53" applyFont="1" applyBorder="1" applyAlignment="1">
      <alignment horizontal="center" vertical="center"/>
      <protection/>
    </xf>
    <xf numFmtId="0" fontId="3" fillId="0" borderId="57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3" fillId="0" borderId="50" xfId="53" applyFont="1" applyBorder="1">
      <alignment/>
      <protection/>
    </xf>
    <xf numFmtId="0" fontId="3" fillId="0" borderId="58" xfId="53" applyFont="1" applyBorder="1" applyAlignment="1">
      <alignment vertical="center"/>
      <protection/>
    </xf>
    <xf numFmtId="0" fontId="7" fillId="0" borderId="0" xfId="53" applyFont="1" applyProtection="1">
      <alignment/>
      <protection locked="0"/>
    </xf>
    <xf numFmtId="0" fontId="8" fillId="0" borderId="0" xfId="53" applyFont="1" applyProtection="1">
      <alignment/>
      <protection locked="0"/>
    </xf>
    <xf numFmtId="0" fontId="8" fillId="0" borderId="0" xfId="53" applyFont="1" applyBorder="1" applyProtection="1">
      <alignment/>
      <protection locked="0"/>
    </xf>
    <xf numFmtId="0" fontId="7" fillId="0" borderId="0" xfId="53" applyFont="1">
      <alignment/>
      <protection/>
    </xf>
    <xf numFmtId="0" fontId="7" fillId="0" borderId="0" xfId="53" applyFont="1" applyFill="1" applyBorder="1" applyProtection="1">
      <alignment/>
      <protection locked="0"/>
    </xf>
    <xf numFmtId="0" fontId="8" fillId="0" borderId="0" xfId="53" applyFont="1">
      <alignment/>
      <protection/>
    </xf>
    <xf numFmtId="0" fontId="8" fillId="0" borderId="0" xfId="53" applyFont="1" applyProtection="1" quotePrefix="1">
      <alignment/>
      <protection locked="0"/>
    </xf>
    <xf numFmtId="0" fontId="7" fillId="0" borderId="0" xfId="53" applyFont="1" applyAlignment="1">
      <alignment horizontal="right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4.140625" style="2" customWidth="1"/>
    <col min="2" max="9" width="2.00390625" style="2" customWidth="1"/>
    <col min="10" max="10" width="3.8515625" style="2" customWidth="1"/>
    <col min="11" max="11" width="2.00390625" style="2" customWidth="1"/>
    <col min="12" max="12" width="2.140625" style="2" customWidth="1"/>
    <col min="13" max="15" width="2.00390625" style="2" customWidth="1"/>
    <col min="16" max="16" width="2.140625" style="2" customWidth="1"/>
    <col min="17" max="17" width="2.00390625" style="2" customWidth="1"/>
    <col min="18" max="18" width="2.00390625" style="20" customWidth="1"/>
    <col min="19" max="28" width="2.00390625" style="2" customWidth="1"/>
    <col min="29" max="31" width="2.28125" style="2" customWidth="1"/>
    <col min="32" max="32" width="2.8515625" style="2" customWidth="1"/>
    <col min="33" max="33" width="2.28125" style="2" customWidth="1"/>
    <col min="34" max="34" width="2.8515625" style="2" customWidth="1"/>
    <col min="35" max="35" width="2.00390625" style="2" customWidth="1"/>
    <col min="36" max="36" width="2.8515625" style="2" customWidth="1"/>
    <col min="37" max="37" width="2.00390625" style="2" customWidth="1"/>
    <col min="38" max="38" width="1.8515625" style="2" customWidth="1"/>
    <col min="39" max="44" width="2.00390625" style="2" customWidth="1"/>
    <col min="45" max="45" width="4.00390625" style="2" customWidth="1"/>
    <col min="46" max="46" width="11.57421875" style="2" hidden="1" customWidth="1"/>
    <col min="47" max="52" width="11.57421875" style="2" customWidth="1"/>
    <col min="53" max="53" width="11.421875" style="2" customWidth="1"/>
    <col min="54" max="16384" width="11.57421875" style="2" customWidth="1"/>
  </cols>
  <sheetData>
    <row r="1" spans="1:37" ht="23.25">
      <c r="A1" s="101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3"/>
      <c r="T1" s="73"/>
      <c r="U1" s="73"/>
      <c r="V1" s="73"/>
      <c r="W1" s="73"/>
      <c r="X1" s="73"/>
      <c r="Y1" s="245"/>
      <c r="Z1" s="73"/>
      <c r="AA1" s="73"/>
      <c r="AB1" s="73"/>
      <c r="AC1" s="204"/>
      <c r="AF1" s="73"/>
      <c r="AG1" s="73"/>
      <c r="AH1" s="73"/>
      <c r="AI1" s="207"/>
      <c r="AJ1" s="73"/>
      <c r="AK1" s="286" t="s">
        <v>15</v>
      </c>
    </row>
    <row r="2" spans="1:38" ht="14.25" customHeight="1" thickBot="1">
      <c r="A2" s="198"/>
      <c r="B2" s="198"/>
      <c r="C2" s="198"/>
      <c r="D2" s="198"/>
      <c r="E2" s="142"/>
      <c r="G2" s="142"/>
      <c r="H2" s="142"/>
      <c r="I2" s="143"/>
      <c r="J2" s="142"/>
      <c r="K2" s="142"/>
      <c r="M2" s="206"/>
      <c r="P2" s="142"/>
      <c r="Q2" s="143"/>
      <c r="R2" s="74"/>
      <c r="S2" s="73"/>
      <c r="T2" s="73"/>
      <c r="U2" s="205"/>
      <c r="V2" s="73"/>
      <c r="W2" s="73"/>
      <c r="X2" s="198"/>
      <c r="Z2" s="73"/>
      <c r="AA2" s="73"/>
      <c r="AC2" s="143"/>
      <c r="AD2" s="73"/>
      <c r="AE2" s="73"/>
      <c r="AF2" s="73"/>
      <c r="AG2" s="73"/>
      <c r="AH2" s="73"/>
      <c r="AI2" s="73"/>
      <c r="AJ2" s="73"/>
      <c r="AK2" s="73"/>
      <c r="AL2" s="198"/>
    </row>
    <row r="3" spans="1:46" s="275" customFormat="1" ht="12.75" customHeight="1">
      <c r="A3" s="258" t="s">
        <v>0</v>
      </c>
      <c r="B3" s="144" t="s">
        <v>1</v>
      </c>
      <c r="C3" s="147"/>
      <c r="D3" s="147"/>
      <c r="E3" s="147"/>
      <c r="F3" s="147"/>
      <c r="G3" s="147"/>
      <c r="H3" s="147"/>
      <c r="I3" s="145"/>
      <c r="J3" s="146"/>
      <c r="K3" s="279"/>
      <c r="L3" s="147"/>
      <c r="M3" s="147"/>
      <c r="N3" s="147"/>
      <c r="O3" s="147"/>
      <c r="P3" s="209"/>
      <c r="Q3" s="210"/>
      <c r="R3" s="210">
        <v>1</v>
      </c>
      <c r="S3" s="280"/>
      <c r="T3" s="210"/>
      <c r="U3" s="210">
        <v>2</v>
      </c>
      <c r="V3" s="280"/>
      <c r="W3" s="210"/>
      <c r="X3" s="210">
        <v>3</v>
      </c>
      <c r="Y3" s="280"/>
      <c r="Z3" s="281"/>
      <c r="AA3" s="210">
        <v>4</v>
      </c>
      <c r="AB3" s="210"/>
      <c r="AC3" s="258"/>
      <c r="AD3" s="258" t="s">
        <v>2</v>
      </c>
      <c r="AE3" s="280"/>
      <c r="AF3" s="280"/>
      <c r="AG3" s="282" t="s">
        <v>3</v>
      </c>
      <c r="AH3" s="281"/>
      <c r="AI3" s="283"/>
      <c r="AJ3" s="284" t="s">
        <v>11</v>
      </c>
      <c r="AK3" s="288"/>
      <c r="AT3" s="285" t="s">
        <v>13</v>
      </c>
    </row>
    <row r="4" spans="1:47" ht="15.75">
      <c r="A4" s="277">
        <v>1</v>
      </c>
      <c r="B4" s="102" t="s">
        <v>42</v>
      </c>
      <c r="C4" s="200"/>
      <c r="D4" s="200"/>
      <c r="E4" s="200"/>
      <c r="F4" s="200"/>
      <c r="G4" s="200"/>
      <c r="H4" s="200"/>
      <c r="I4" s="201"/>
      <c r="J4" s="149"/>
      <c r="K4" s="249"/>
      <c r="L4" s="200"/>
      <c r="M4" s="201"/>
      <c r="N4" s="200"/>
      <c r="O4" s="200"/>
      <c r="P4" s="250"/>
      <c r="Q4" s="246"/>
      <c r="R4" s="247"/>
      <c r="S4" s="248"/>
      <c r="T4" s="151">
        <f>IF(AI11&lt;&gt;"",AI11,"")</f>
        <v>3</v>
      </c>
      <c r="U4" s="152" t="str">
        <f>IF(V4&lt;&gt;"",":","")</f>
        <v>:</v>
      </c>
      <c r="V4" s="153">
        <f>IF(AK11&lt;&gt;"",AK11,"")</f>
        <v>1</v>
      </c>
      <c r="W4" s="151">
        <f>IF(P12&lt;&gt;"",P12,"")</f>
        <v>3</v>
      </c>
      <c r="X4" s="152" t="str">
        <f>IF(Y4&lt;&gt;"",":","")</f>
        <v>:</v>
      </c>
      <c r="Y4" s="153">
        <f>IF(R12&lt;&gt;"",R12,"")</f>
        <v>2</v>
      </c>
      <c r="Z4" s="151">
        <f>IF(P10&lt;&gt;"",P10,"")</f>
        <v>3</v>
      </c>
      <c r="AA4" s="152" t="str">
        <f>IF(AB4&lt;&gt;"",":","")</f>
        <v>:</v>
      </c>
      <c r="AB4" s="154">
        <f>IF(R10&lt;&gt;"",R10,"")</f>
        <v>2</v>
      </c>
      <c r="AC4" s="155">
        <f>IF(Q4&gt;S4,1)+IF(T4&gt;V4,1)+IF(W4&gt;Y4,1)+IF(Z4&gt;AB4,1)</f>
        <v>3</v>
      </c>
      <c r="AD4" s="152" t="str">
        <f>IF(AE4&lt;&gt;"",":","")</f>
        <v>:</v>
      </c>
      <c r="AE4" s="153">
        <f>IF(S4&gt;Q4,1)+IF(V4&gt;T4,1)+IF(Y4&gt;W4,1)+IF(AB4&gt;Z4,1)</f>
        <v>0</v>
      </c>
      <c r="AF4" s="154">
        <f>SUM(Q4,T4,W4,Z4)</f>
        <v>9</v>
      </c>
      <c r="AG4" s="152" t="s">
        <v>14</v>
      </c>
      <c r="AH4" s="154">
        <f>SUM(S4,V4,Y4,AB4)</f>
        <v>5</v>
      </c>
      <c r="AI4" s="211"/>
      <c r="AJ4" s="111">
        <f>RANK(AT4,AT4:AT7)</f>
        <v>1</v>
      </c>
      <c r="AK4" s="212"/>
      <c r="AT4" s="81">
        <f>(AC4-AE4)*1000+(AF4-AH4)*100</f>
        <v>3400</v>
      </c>
      <c r="AU4" s="81"/>
    </row>
    <row r="5" spans="1:47" ht="15.75">
      <c r="A5" s="277">
        <v>2</v>
      </c>
      <c r="B5" s="102" t="s">
        <v>39</v>
      </c>
      <c r="C5" s="200"/>
      <c r="D5" s="200"/>
      <c r="E5" s="200"/>
      <c r="F5" s="200"/>
      <c r="G5" s="200"/>
      <c r="H5" s="200"/>
      <c r="I5" s="201"/>
      <c r="J5" s="149"/>
      <c r="K5" s="249"/>
      <c r="L5" s="200"/>
      <c r="M5" s="201"/>
      <c r="N5" s="200"/>
      <c r="O5" s="200"/>
      <c r="P5" s="250"/>
      <c r="Q5" s="156">
        <f>+V4</f>
        <v>1</v>
      </c>
      <c r="R5" s="152" t="str">
        <f>IF(S5&lt;&gt;"",":","")</f>
        <v>:</v>
      </c>
      <c r="S5" s="157">
        <f>+T4</f>
        <v>3</v>
      </c>
      <c r="T5" s="158"/>
      <c r="U5" s="159"/>
      <c r="V5" s="160"/>
      <c r="W5" s="151">
        <f>IF(P11&lt;&gt;"",P11,"")</f>
        <v>2</v>
      </c>
      <c r="X5" s="152" t="str">
        <f>IF(Y5&lt;&gt;"",":","")</f>
        <v>:</v>
      </c>
      <c r="Y5" s="153">
        <f>IF(R11&lt;&gt;"",R11,"")</f>
        <v>3</v>
      </c>
      <c r="Z5" s="151">
        <f>IF(AI10&lt;&gt;"",AI10,"")</f>
        <v>1</v>
      </c>
      <c r="AA5" s="152" t="str">
        <f>IF(AB5&lt;&gt;"",":","")</f>
        <v>:</v>
      </c>
      <c r="AB5" s="154">
        <f>IF(AK10&lt;&gt;"",AK10,"")</f>
        <v>3</v>
      </c>
      <c r="AC5" s="155">
        <f>IF(Q5&gt;S5,1)+IF(T5&gt;V5,1)+IF(W5&gt;Y5,1)+IF(Z5&gt;AB5,1)</f>
        <v>0</v>
      </c>
      <c r="AD5" s="152" t="str">
        <f>IF(AE5&lt;&gt;"",":","")</f>
        <v>:</v>
      </c>
      <c r="AE5" s="153">
        <f>IF(S5&gt;Q5,1)+IF(V5&gt;T5,1)+IF(Y5&gt;W5,1)+IF(AB5&gt;Z5,1)</f>
        <v>3</v>
      </c>
      <c r="AF5" s="154">
        <f>SUM(Q5,T5,W5,Z5)</f>
        <v>4</v>
      </c>
      <c r="AG5" s="152" t="s">
        <v>14</v>
      </c>
      <c r="AH5" s="154">
        <f>SUM(S5,V5,Y5,AB5)</f>
        <v>9</v>
      </c>
      <c r="AI5" s="211"/>
      <c r="AJ5" s="111">
        <f>RANK(AT5,AT4:AT7)</f>
        <v>4</v>
      </c>
      <c r="AK5" s="213"/>
      <c r="AT5" s="81">
        <f>(AC5-AE5)*1000+(AF5-AH5)*100</f>
        <v>-3500</v>
      </c>
      <c r="AU5" s="81"/>
    </row>
    <row r="6" spans="1:47" ht="15.75">
      <c r="A6" s="277">
        <v>3</v>
      </c>
      <c r="B6" s="102" t="s">
        <v>40</v>
      </c>
      <c r="C6" s="200"/>
      <c r="D6" s="200"/>
      <c r="E6" s="200"/>
      <c r="F6" s="200"/>
      <c r="G6" s="200"/>
      <c r="H6" s="200"/>
      <c r="I6" s="201"/>
      <c r="J6" s="149"/>
      <c r="K6" s="249"/>
      <c r="L6" s="200"/>
      <c r="M6" s="201"/>
      <c r="N6" s="200"/>
      <c r="O6" s="200"/>
      <c r="P6" s="250"/>
      <c r="Q6" s="156">
        <f>+Y4</f>
        <v>2</v>
      </c>
      <c r="R6" s="152" t="str">
        <f>IF(S6&lt;&gt;"",":","")</f>
        <v>:</v>
      </c>
      <c r="S6" s="157">
        <f>+W4</f>
        <v>3</v>
      </c>
      <c r="T6" s="156">
        <f>+Y5</f>
        <v>3</v>
      </c>
      <c r="U6" s="152" t="str">
        <f>IF(V6&lt;&gt;"",":","")</f>
        <v>:</v>
      </c>
      <c r="V6" s="157">
        <f>+W5</f>
        <v>2</v>
      </c>
      <c r="W6" s="160"/>
      <c r="X6" s="161"/>
      <c r="Y6" s="162"/>
      <c r="Z6" s="151">
        <f>IF(AI12&lt;&gt;"",AI12,"")</f>
        <v>0</v>
      </c>
      <c r="AA6" s="152" t="str">
        <f>IF(AB6&lt;&gt;"",":","")</f>
        <v>:</v>
      </c>
      <c r="AB6" s="154">
        <f>IF(AK12&lt;&gt;"",AK12,"")</f>
        <v>3</v>
      </c>
      <c r="AC6" s="155">
        <f>IF(Q6&gt;S6,1)+IF(T6&gt;V6,1)+IF(W6&gt;Y6,1)+IF(Z6&gt;AB6,1)</f>
        <v>1</v>
      </c>
      <c r="AD6" s="152" t="str">
        <f>IF(AE6&lt;&gt;"",":","")</f>
        <v>:</v>
      </c>
      <c r="AE6" s="153">
        <f>IF(S6&gt;Q6,1)+IF(V6&gt;T6,1)+IF(Y6&gt;W6,1)+IF(AB6&gt;Z6,1)</f>
        <v>2</v>
      </c>
      <c r="AF6" s="154">
        <f>SUM(Q6,T6,W6,Z6)</f>
        <v>5</v>
      </c>
      <c r="AG6" s="152" t="s">
        <v>14</v>
      </c>
      <c r="AH6" s="154">
        <f>SUM(S6,V6,Y6,AB6)</f>
        <v>8</v>
      </c>
      <c r="AI6" s="211"/>
      <c r="AJ6" s="111">
        <f>RANK(AT6,AT4:AT7)</f>
        <v>3</v>
      </c>
      <c r="AK6" s="214"/>
      <c r="AT6" s="81">
        <f>(AC6-AE6)*1000+(AF6-AH6)*100</f>
        <v>-1300</v>
      </c>
      <c r="AU6" s="81"/>
    </row>
    <row r="7" spans="1:47" ht="16.5" thickBot="1">
      <c r="A7" s="278">
        <v>4</v>
      </c>
      <c r="B7" s="107" t="s">
        <v>41</v>
      </c>
      <c r="C7" s="202"/>
      <c r="D7" s="202"/>
      <c r="E7" s="202"/>
      <c r="F7" s="202"/>
      <c r="G7" s="202"/>
      <c r="H7" s="202"/>
      <c r="I7" s="203"/>
      <c r="J7" s="164"/>
      <c r="K7" s="251"/>
      <c r="L7" s="202"/>
      <c r="M7" s="203"/>
      <c r="N7" s="202"/>
      <c r="O7" s="202"/>
      <c r="P7" s="252"/>
      <c r="Q7" s="165">
        <f>+AB4</f>
        <v>2</v>
      </c>
      <c r="R7" s="166" t="str">
        <f>IF(S7&lt;&gt;"",":","")</f>
        <v>:</v>
      </c>
      <c r="S7" s="167">
        <f>+Z4</f>
        <v>3</v>
      </c>
      <c r="T7" s="165">
        <f>+AB5</f>
        <v>3</v>
      </c>
      <c r="U7" s="166" t="str">
        <f>IF(V7&lt;&gt;"",":","")</f>
        <v>:</v>
      </c>
      <c r="V7" s="167">
        <f>+Z5</f>
        <v>1</v>
      </c>
      <c r="W7" s="165">
        <f>+AB6</f>
        <v>3</v>
      </c>
      <c r="X7" s="166" t="str">
        <f>IF(Y7&lt;&gt;"",":","")</f>
        <v>:</v>
      </c>
      <c r="Y7" s="168">
        <f>+Z6</f>
        <v>0</v>
      </c>
      <c r="Z7" s="169"/>
      <c r="AA7" s="170"/>
      <c r="AB7" s="171"/>
      <c r="AC7" s="172">
        <f>IF(Q7&gt;S7,1)+IF(T7&gt;V7,1)+IF(W7&gt;Y7,1)+IF(Z7&gt;AB7,1)</f>
        <v>2</v>
      </c>
      <c r="AD7" s="166" t="str">
        <f>IF(AE7&lt;&gt;"",":","")</f>
        <v>:</v>
      </c>
      <c r="AE7" s="168">
        <f>IF(S7&gt;Q7,1)+IF(V7&gt;T7,1)+IF(Y7&gt;W7,1)+IF(AB7&gt;Z7,1)</f>
        <v>1</v>
      </c>
      <c r="AF7" s="173">
        <f>SUM(Q7,T7,W7,Z7)</f>
        <v>8</v>
      </c>
      <c r="AG7" s="166" t="s">
        <v>14</v>
      </c>
      <c r="AH7" s="173">
        <f>SUM(S7,V7,Y7,AB7)</f>
        <v>4</v>
      </c>
      <c r="AI7" s="215"/>
      <c r="AJ7" s="117">
        <f>RANK(AT7,AT4:AT7)</f>
        <v>2</v>
      </c>
      <c r="AK7" s="216"/>
      <c r="AT7" s="81">
        <f>(AC7-AE7)*1000+(AF7-AH7)*100</f>
        <v>1400</v>
      </c>
      <c r="AU7" s="81"/>
    </row>
    <row r="8" spans="1:18" ht="9.75" customHeight="1" thickBot="1">
      <c r="A8" s="20"/>
      <c r="K8" s="89"/>
      <c r="R8" s="2"/>
    </row>
    <row r="9" spans="1:37" ht="12.75" customHeight="1">
      <c r="A9" s="83"/>
      <c r="B9" s="84"/>
      <c r="C9" s="84"/>
      <c r="D9" s="217"/>
      <c r="E9" s="218" t="s">
        <v>1</v>
      </c>
      <c r="F9" s="219"/>
      <c r="G9" s="219"/>
      <c r="H9" s="219"/>
      <c r="I9" s="219"/>
      <c r="J9" s="219"/>
      <c r="K9" s="218" t="s">
        <v>1</v>
      </c>
      <c r="L9" s="89"/>
      <c r="M9" s="219"/>
      <c r="N9" s="84"/>
      <c r="O9" s="89"/>
      <c r="P9" s="220" t="s">
        <v>4</v>
      </c>
      <c r="Q9" s="221"/>
      <c r="R9" s="221"/>
      <c r="S9" s="222"/>
      <c r="T9" s="223"/>
      <c r="U9" s="220"/>
      <c r="V9" s="221"/>
      <c r="W9" s="224"/>
      <c r="X9" s="221" t="s">
        <v>1</v>
      </c>
      <c r="Y9" s="221"/>
      <c r="Z9" s="89"/>
      <c r="AA9" s="221"/>
      <c r="AB9" s="221"/>
      <c r="AC9" s="221"/>
      <c r="AD9" s="221" t="s">
        <v>1</v>
      </c>
      <c r="AE9" s="89"/>
      <c r="AF9" s="221"/>
      <c r="AG9" s="221"/>
      <c r="AH9" s="89"/>
      <c r="AI9" s="220" t="s">
        <v>4</v>
      </c>
      <c r="AJ9" s="221"/>
      <c r="AK9" s="225"/>
    </row>
    <row r="10" spans="1:37" ht="12.75">
      <c r="A10" s="233" t="s">
        <v>5</v>
      </c>
      <c r="B10" s="174">
        <v>1</v>
      </c>
      <c r="C10" s="226" t="s">
        <v>6</v>
      </c>
      <c r="D10" s="234">
        <v>4</v>
      </c>
      <c r="E10" s="174" t="str">
        <f>IF($B$4&lt;&gt;"",$B$4,"")</f>
        <v>Schwab, Mathias</v>
      </c>
      <c r="F10" s="175"/>
      <c r="G10" s="175"/>
      <c r="H10" s="175"/>
      <c r="I10" s="175"/>
      <c r="J10" s="176" t="s">
        <v>6</v>
      </c>
      <c r="K10" s="177" t="str">
        <f>IF($B$7&lt;&gt;"",$B$7,"")</f>
        <v>Sierpek, Oliver</v>
      </c>
      <c r="L10" s="175"/>
      <c r="M10" s="175"/>
      <c r="N10" s="178"/>
      <c r="O10" s="150"/>
      <c r="P10" s="148">
        <v>3</v>
      </c>
      <c r="Q10" s="152" t="str">
        <f>IF(R10&lt;&gt;"",":","")</f>
        <v>:</v>
      </c>
      <c r="R10" s="179">
        <v>2</v>
      </c>
      <c r="S10" s="227"/>
      <c r="T10" s="181"/>
      <c r="U10" s="241">
        <v>2</v>
      </c>
      <c r="V10" s="228" t="s">
        <v>6</v>
      </c>
      <c r="W10" s="181">
        <v>4</v>
      </c>
      <c r="X10" s="180" t="str">
        <f>IF($B$5&lt;&gt;"",$B$5,"")</f>
        <v>Atlas, Florian</v>
      </c>
      <c r="Y10" s="181"/>
      <c r="Z10" s="181"/>
      <c r="AA10" s="181"/>
      <c r="AB10" s="181"/>
      <c r="AC10" s="182" t="s">
        <v>6</v>
      </c>
      <c r="AD10" s="177" t="str">
        <f>IF($B$7&lt;&gt;"",$B$7,"")</f>
        <v>Sierpek, Oliver</v>
      </c>
      <c r="AE10" s="181"/>
      <c r="AF10" s="181"/>
      <c r="AG10" s="181"/>
      <c r="AH10" s="181"/>
      <c r="AI10" s="183">
        <v>1</v>
      </c>
      <c r="AJ10" s="152" t="str">
        <f>IF(AK10&lt;&gt;"",":","")</f>
        <v>:</v>
      </c>
      <c r="AK10" s="184">
        <v>3</v>
      </c>
    </row>
    <row r="11" spans="1:37" ht="12.75" customHeight="1">
      <c r="A11" s="229"/>
      <c r="B11" s="235">
        <v>2</v>
      </c>
      <c r="C11" s="236" t="s">
        <v>6</v>
      </c>
      <c r="D11" s="237">
        <v>3</v>
      </c>
      <c r="E11" s="174" t="str">
        <f>IF($B$5&lt;&gt;"",$B$5,"")</f>
        <v>Atlas, Florian</v>
      </c>
      <c r="F11" s="156"/>
      <c r="G11" s="156"/>
      <c r="H11" s="156"/>
      <c r="I11" s="156"/>
      <c r="J11" s="154" t="s">
        <v>6</v>
      </c>
      <c r="K11" s="185" t="str">
        <f>IF($B$6&lt;&gt;"",$B$6,"")</f>
        <v>Hörndl, Max</v>
      </c>
      <c r="L11" s="156"/>
      <c r="M11" s="156"/>
      <c r="N11" s="186"/>
      <c r="O11" s="150"/>
      <c r="P11" s="148">
        <v>2</v>
      </c>
      <c r="Q11" s="152" t="str">
        <f>IF(R11&lt;&gt;"",":","")</f>
        <v>:</v>
      </c>
      <c r="R11" s="179">
        <v>3</v>
      </c>
      <c r="S11" s="227" t="s">
        <v>10</v>
      </c>
      <c r="T11" s="230"/>
      <c r="U11" s="174">
        <v>1</v>
      </c>
      <c r="V11" s="226" t="s">
        <v>6</v>
      </c>
      <c r="W11" s="234">
        <v>2</v>
      </c>
      <c r="X11" s="174" t="str">
        <f>IF($B$4&lt;&gt;"",$B$4,"")</f>
        <v>Schwab, Mathias</v>
      </c>
      <c r="Y11" s="181"/>
      <c r="Z11" s="175"/>
      <c r="AA11" s="175"/>
      <c r="AB11" s="175"/>
      <c r="AC11" s="182" t="s">
        <v>6</v>
      </c>
      <c r="AD11" s="174" t="str">
        <f>IF($B$5&lt;&gt;"",$B$5,"")</f>
        <v>Atlas, Florian</v>
      </c>
      <c r="AE11" s="175"/>
      <c r="AF11" s="181"/>
      <c r="AG11" s="175"/>
      <c r="AH11" s="175"/>
      <c r="AI11" s="148">
        <v>3</v>
      </c>
      <c r="AJ11" s="152" t="str">
        <f>IF(AK11&lt;&gt;"",":","")</f>
        <v>:</v>
      </c>
      <c r="AK11" s="184">
        <v>1</v>
      </c>
    </row>
    <row r="12" spans="1:38" s="208" customFormat="1" ht="12.75" customHeight="1" thickBot="1">
      <c r="A12" s="238" t="s">
        <v>9</v>
      </c>
      <c r="B12" s="199">
        <v>1</v>
      </c>
      <c r="C12" s="239" t="s">
        <v>6</v>
      </c>
      <c r="D12" s="240">
        <v>3</v>
      </c>
      <c r="E12" s="187" t="str">
        <f>IF($B$4&lt;&gt;"",$B$4,"")</f>
        <v>Schwab, Mathias</v>
      </c>
      <c r="F12" s="188"/>
      <c r="G12" s="188"/>
      <c r="H12" s="188"/>
      <c r="I12" s="188"/>
      <c r="J12" s="173" t="s">
        <v>6</v>
      </c>
      <c r="K12" s="189" t="str">
        <f>IF($B$6&lt;&gt;"",$B$6,"")</f>
        <v>Hörndl, Max</v>
      </c>
      <c r="L12" s="188"/>
      <c r="M12" s="188"/>
      <c r="N12" s="190"/>
      <c r="O12" s="191"/>
      <c r="P12" s="163">
        <v>3</v>
      </c>
      <c r="Q12" s="166" t="str">
        <f>IF(R12&lt;&gt;"",":","")</f>
        <v>:</v>
      </c>
      <c r="R12" s="192">
        <v>2</v>
      </c>
      <c r="S12" s="231"/>
      <c r="T12" s="232"/>
      <c r="U12" s="165">
        <v>3</v>
      </c>
      <c r="V12" s="195" t="s">
        <v>6</v>
      </c>
      <c r="W12" s="167">
        <v>4</v>
      </c>
      <c r="X12" s="193" t="str">
        <f>IF($B$6&lt;&gt;"",$B$6,"")</f>
        <v>Hörndl, Max</v>
      </c>
      <c r="Y12" s="194"/>
      <c r="Z12" s="165"/>
      <c r="AA12" s="165"/>
      <c r="AB12" s="165"/>
      <c r="AC12" s="195" t="s">
        <v>6</v>
      </c>
      <c r="AD12" s="196" t="str">
        <f>IF($B$7&lt;&gt;"",$B$7,"")</f>
        <v>Sierpek, Oliver</v>
      </c>
      <c r="AE12" s="165"/>
      <c r="AF12" s="194"/>
      <c r="AG12" s="165"/>
      <c r="AH12" s="165"/>
      <c r="AI12" s="163">
        <v>0</v>
      </c>
      <c r="AJ12" s="166" t="str">
        <f>IF(AK12&lt;&gt;"",":","")</f>
        <v>:</v>
      </c>
      <c r="AK12" s="197">
        <v>3</v>
      </c>
      <c r="AL12" s="2"/>
    </row>
    <row r="13" spans="1:45" s="208" customFormat="1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"/>
      <c r="AM13" s="2"/>
      <c r="AN13" s="2"/>
      <c r="AO13" s="2"/>
      <c r="AP13" s="2"/>
      <c r="AQ13" s="2"/>
      <c r="AR13" s="2"/>
      <c r="AS13" s="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2" customWidth="1"/>
    <col min="2" max="9" width="2.00390625" style="2" customWidth="1"/>
    <col min="10" max="10" width="3.8515625" style="2" customWidth="1"/>
    <col min="11" max="11" width="2.00390625" style="2" customWidth="1"/>
    <col min="12" max="12" width="2.140625" style="2" customWidth="1"/>
    <col min="13" max="15" width="2.00390625" style="2" customWidth="1"/>
    <col min="16" max="16" width="2.140625" style="2" customWidth="1"/>
    <col min="17" max="17" width="2.00390625" style="2" customWidth="1"/>
    <col min="18" max="18" width="2.00390625" style="20" customWidth="1"/>
    <col min="19" max="28" width="2.00390625" style="2" customWidth="1"/>
    <col min="29" max="31" width="2.28125" style="2" customWidth="1"/>
    <col min="32" max="32" width="2.8515625" style="2" customWidth="1"/>
    <col min="33" max="33" width="2.28125" style="2" customWidth="1"/>
    <col min="34" max="34" width="2.8515625" style="2" customWidth="1"/>
    <col min="35" max="35" width="2.00390625" style="2" customWidth="1"/>
    <col min="36" max="36" width="2.8515625" style="2" customWidth="1"/>
    <col min="37" max="37" width="2.00390625" style="2" customWidth="1"/>
    <col min="38" max="38" width="1.8515625" style="2" customWidth="1"/>
    <col min="39" max="44" width="2.00390625" style="2" customWidth="1"/>
    <col min="45" max="45" width="4.00390625" style="2" customWidth="1"/>
    <col min="46" max="46" width="11.57421875" style="2" hidden="1" customWidth="1"/>
    <col min="47" max="52" width="11.57421875" style="2" customWidth="1"/>
    <col min="53" max="53" width="11.421875" style="2" customWidth="1"/>
    <col min="54" max="16384" width="11.57421875" style="2" customWidth="1"/>
  </cols>
  <sheetData>
    <row r="1" spans="1:37" ht="23.25">
      <c r="A1" s="101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3"/>
      <c r="T1" s="73"/>
      <c r="U1" s="73"/>
      <c r="V1" s="73"/>
      <c r="W1" s="73"/>
      <c r="X1" s="73"/>
      <c r="Y1" s="245"/>
      <c r="Z1" s="73"/>
      <c r="AA1" s="73"/>
      <c r="AB1" s="73"/>
      <c r="AC1" s="204"/>
      <c r="AF1" s="73"/>
      <c r="AG1" s="73"/>
      <c r="AH1" s="73"/>
      <c r="AI1" s="207"/>
      <c r="AJ1" s="73"/>
      <c r="AK1" s="286" t="s">
        <v>16</v>
      </c>
    </row>
    <row r="2" spans="1:38" ht="14.25" customHeight="1" thickBot="1">
      <c r="A2" s="198"/>
      <c r="B2" s="198"/>
      <c r="C2" s="198"/>
      <c r="D2" s="198"/>
      <c r="E2" s="142"/>
      <c r="G2" s="142"/>
      <c r="H2" s="142"/>
      <c r="I2" s="143"/>
      <c r="J2" s="142"/>
      <c r="K2" s="142"/>
      <c r="M2" s="206"/>
      <c r="P2" s="142"/>
      <c r="Q2" s="143"/>
      <c r="R2" s="74"/>
      <c r="S2" s="73"/>
      <c r="T2" s="73"/>
      <c r="U2" s="205"/>
      <c r="V2" s="73"/>
      <c r="W2" s="73"/>
      <c r="X2" s="198"/>
      <c r="Z2" s="73"/>
      <c r="AA2" s="73"/>
      <c r="AC2" s="143"/>
      <c r="AD2" s="73"/>
      <c r="AE2" s="73"/>
      <c r="AF2" s="73"/>
      <c r="AG2" s="73"/>
      <c r="AH2" s="73"/>
      <c r="AI2" s="73"/>
      <c r="AJ2" s="73"/>
      <c r="AK2" s="73"/>
      <c r="AL2" s="198"/>
    </row>
    <row r="3" spans="1:46" s="275" customFormat="1" ht="12.75" customHeight="1">
      <c r="A3" s="258" t="s">
        <v>0</v>
      </c>
      <c r="B3" s="144" t="s">
        <v>1</v>
      </c>
      <c r="C3" s="147"/>
      <c r="D3" s="147"/>
      <c r="E3" s="147"/>
      <c r="F3" s="147"/>
      <c r="G3" s="147"/>
      <c r="H3" s="147"/>
      <c r="I3" s="145"/>
      <c r="J3" s="146"/>
      <c r="K3" s="279"/>
      <c r="L3" s="147"/>
      <c r="M3" s="147"/>
      <c r="N3" s="147"/>
      <c r="O3" s="147"/>
      <c r="P3" s="209"/>
      <c r="Q3" s="210"/>
      <c r="R3" s="210">
        <v>1</v>
      </c>
      <c r="S3" s="280"/>
      <c r="T3" s="210"/>
      <c r="U3" s="210">
        <v>2</v>
      </c>
      <c r="V3" s="280"/>
      <c r="W3" s="210"/>
      <c r="X3" s="210">
        <v>3</v>
      </c>
      <c r="Y3" s="280"/>
      <c r="Z3" s="281"/>
      <c r="AA3" s="210">
        <v>4</v>
      </c>
      <c r="AB3" s="210"/>
      <c r="AC3" s="258"/>
      <c r="AD3" s="258" t="s">
        <v>2</v>
      </c>
      <c r="AE3" s="280"/>
      <c r="AF3" s="280"/>
      <c r="AG3" s="282" t="s">
        <v>3</v>
      </c>
      <c r="AH3" s="281"/>
      <c r="AI3" s="283"/>
      <c r="AJ3" s="284" t="s">
        <v>11</v>
      </c>
      <c r="AK3" s="288"/>
      <c r="AT3" s="285" t="s">
        <v>13</v>
      </c>
    </row>
    <row r="4" spans="1:47" ht="15.75">
      <c r="A4" s="277">
        <v>1</v>
      </c>
      <c r="B4" s="102" t="s">
        <v>17</v>
      </c>
      <c r="C4" s="200"/>
      <c r="D4" s="200"/>
      <c r="E4" s="200"/>
      <c r="F4" s="200"/>
      <c r="G4" s="200"/>
      <c r="H4" s="200"/>
      <c r="I4" s="201"/>
      <c r="J4" s="149"/>
      <c r="K4" s="249"/>
      <c r="L4" s="200"/>
      <c r="M4" s="201"/>
      <c r="N4" s="200"/>
      <c r="O4" s="200"/>
      <c r="P4" s="250"/>
      <c r="Q4" s="246"/>
      <c r="R4" s="247"/>
      <c r="S4" s="248"/>
      <c r="T4" s="151">
        <f>IF(AI11&lt;&gt;"",AI11,"")</f>
        <v>3</v>
      </c>
      <c r="U4" s="152" t="str">
        <f>IF(V4&lt;&gt;"",":","")</f>
        <v>:</v>
      </c>
      <c r="V4" s="153">
        <f>IF(AK11&lt;&gt;"",AK11,"")</f>
        <v>0</v>
      </c>
      <c r="W4" s="151">
        <f>IF(P12&lt;&gt;"",P12,"")</f>
        <v>3</v>
      </c>
      <c r="X4" s="152" t="str">
        <f>IF(Y4&lt;&gt;"",":","")</f>
        <v>:</v>
      </c>
      <c r="Y4" s="153">
        <f>IF(R12&lt;&gt;"",R12,"")</f>
        <v>2</v>
      </c>
      <c r="Z4" s="151">
        <f>IF(P10&lt;&gt;"",P10,"")</f>
        <v>0</v>
      </c>
      <c r="AA4" s="152" t="str">
        <f>IF(AB4&lt;&gt;"",":","")</f>
        <v>:</v>
      </c>
      <c r="AB4" s="154">
        <f>IF(R10&lt;&gt;"",R10,"")</f>
        <v>3</v>
      </c>
      <c r="AC4" s="155">
        <f>IF(Q4&gt;S4,1)+IF(T4&gt;V4,1)+IF(W4&gt;Y4,1)+IF(Z4&gt;AB4,1)</f>
        <v>2</v>
      </c>
      <c r="AD4" s="152" t="str">
        <f>IF(AE4&lt;&gt;"",":","")</f>
        <v>:</v>
      </c>
      <c r="AE4" s="153">
        <f>IF(S4&gt;Q4,1)+IF(V4&gt;T4,1)+IF(Y4&gt;W4,1)+IF(AB4&gt;Z4,1)</f>
        <v>1</v>
      </c>
      <c r="AF4" s="154">
        <f>SUM(Q4,T4,W4,Z4)</f>
        <v>6</v>
      </c>
      <c r="AG4" s="152" t="s">
        <v>14</v>
      </c>
      <c r="AH4" s="154">
        <f>SUM(S4,V4,Y4,AB4)</f>
        <v>5</v>
      </c>
      <c r="AI4" s="211"/>
      <c r="AJ4" s="111">
        <f>RANK(AT4,AT4:AT7)</f>
        <v>2</v>
      </c>
      <c r="AK4" s="212"/>
      <c r="AT4" s="81">
        <f>(AC4-AE4)*1000+(AF4-AH4)*100</f>
        <v>1100</v>
      </c>
      <c r="AU4" s="81"/>
    </row>
    <row r="5" spans="1:47" ht="15.75">
      <c r="A5" s="277">
        <v>2</v>
      </c>
      <c r="B5" s="102" t="s">
        <v>43</v>
      </c>
      <c r="C5" s="200"/>
      <c r="D5" s="200"/>
      <c r="E5" s="200"/>
      <c r="F5" s="200"/>
      <c r="G5" s="200"/>
      <c r="H5" s="200"/>
      <c r="I5" s="201"/>
      <c r="J5" s="149"/>
      <c r="K5" s="249"/>
      <c r="L5" s="200"/>
      <c r="M5" s="201"/>
      <c r="N5" s="200"/>
      <c r="O5" s="200"/>
      <c r="P5" s="250"/>
      <c r="Q5" s="156">
        <f>+V4</f>
        <v>0</v>
      </c>
      <c r="R5" s="152" t="str">
        <f>IF(S5&lt;&gt;"",":","")</f>
        <v>:</v>
      </c>
      <c r="S5" s="157">
        <f>+T4</f>
        <v>3</v>
      </c>
      <c r="T5" s="158"/>
      <c r="U5" s="159"/>
      <c r="V5" s="160"/>
      <c r="W5" s="151">
        <f>IF(P11&lt;&gt;"",P11,"")</f>
        <v>0</v>
      </c>
      <c r="X5" s="152" t="str">
        <f>IF(Y5&lt;&gt;"",":","")</f>
        <v>:</v>
      </c>
      <c r="Y5" s="153">
        <f>IF(R11&lt;&gt;"",R11,"")</f>
        <v>3</v>
      </c>
      <c r="Z5" s="151">
        <f>IF(AI10&lt;&gt;"",AI10,"")</f>
        <v>0</v>
      </c>
      <c r="AA5" s="152" t="str">
        <f>IF(AB5&lt;&gt;"",":","")</f>
        <v>:</v>
      </c>
      <c r="AB5" s="154">
        <f>IF(AK10&lt;&gt;"",AK10,"")</f>
        <v>3</v>
      </c>
      <c r="AC5" s="155">
        <f>IF(Q5&gt;S5,1)+IF(T5&gt;V5,1)+IF(W5&gt;Y5,1)+IF(Z5&gt;AB5,1)</f>
        <v>0</v>
      </c>
      <c r="AD5" s="152" t="str">
        <f>IF(AE5&lt;&gt;"",":","")</f>
        <v>:</v>
      </c>
      <c r="AE5" s="153">
        <f>IF(S5&gt;Q5,1)+IF(V5&gt;T5,1)+IF(Y5&gt;W5,1)+IF(AB5&gt;Z5,1)</f>
        <v>3</v>
      </c>
      <c r="AF5" s="154">
        <f>SUM(Q5,T5,W5,Z5)</f>
        <v>0</v>
      </c>
      <c r="AG5" s="152" t="s">
        <v>14</v>
      </c>
      <c r="AH5" s="154">
        <f>SUM(S5,V5,Y5,AB5)</f>
        <v>9</v>
      </c>
      <c r="AI5" s="211"/>
      <c r="AJ5" s="111">
        <f>RANK(AT5,AT4:AT7)</f>
        <v>4</v>
      </c>
      <c r="AK5" s="213"/>
      <c r="AT5" s="81">
        <f>(AC5-AE5)*1000+(AF5-AH5)*100</f>
        <v>-3900</v>
      </c>
      <c r="AU5" s="81"/>
    </row>
    <row r="6" spans="1:47" ht="15.75">
      <c r="A6" s="277">
        <v>3</v>
      </c>
      <c r="B6" s="102" t="s">
        <v>18</v>
      </c>
      <c r="C6" s="200"/>
      <c r="D6" s="200"/>
      <c r="E6" s="200"/>
      <c r="F6" s="200"/>
      <c r="G6" s="200"/>
      <c r="H6" s="200"/>
      <c r="I6" s="201"/>
      <c r="J6" s="149"/>
      <c r="K6" s="249"/>
      <c r="L6" s="200"/>
      <c r="M6" s="201"/>
      <c r="N6" s="200"/>
      <c r="O6" s="200"/>
      <c r="P6" s="250"/>
      <c r="Q6" s="156">
        <f>+Y4</f>
        <v>2</v>
      </c>
      <c r="R6" s="152" t="str">
        <f>IF(S6&lt;&gt;"",":","")</f>
        <v>:</v>
      </c>
      <c r="S6" s="157">
        <f>+W4</f>
        <v>3</v>
      </c>
      <c r="T6" s="156">
        <f>+Y5</f>
        <v>3</v>
      </c>
      <c r="U6" s="152" t="str">
        <f>IF(V6&lt;&gt;"",":","")</f>
        <v>:</v>
      </c>
      <c r="V6" s="157">
        <f>+W5</f>
        <v>0</v>
      </c>
      <c r="W6" s="160"/>
      <c r="X6" s="161"/>
      <c r="Y6" s="162"/>
      <c r="Z6" s="151">
        <f>IF(AI12&lt;&gt;"",AI12,"")</f>
        <v>1</v>
      </c>
      <c r="AA6" s="152" t="str">
        <f>IF(AB6&lt;&gt;"",":","")</f>
        <v>:</v>
      </c>
      <c r="AB6" s="154">
        <f>IF(AK12&lt;&gt;"",AK12,"")</f>
        <v>3</v>
      </c>
      <c r="AC6" s="155">
        <f>IF(Q6&gt;S6,1)+IF(T6&gt;V6,1)+IF(W6&gt;Y6,1)+IF(Z6&gt;AB6,1)</f>
        <v>1</v>
      </c>
      <c r="AD6" s="152" t="str">
        <f>IF(AE6&lt;&gt;"",":","")</f>
        <v>:</v>
      </c>
      <c r="AE6" s="153">
        <f>IF(S6&gt;Q6,1)+IF(V6&gt;T6,1)+IF(Y6&gt;W6,1)+IF(AB6&gt;Z6,1)</f>
        <v>2</v>
      </c>
      <c r="AF6" s="154">
        <f>SUM(Q6,T6,W6,Z6)</f>
        <v>6</v>
      </c>
      <c r="AG6" s="152" t="s">
        <v>14</v>
      </c>
      <c r="AH6" s="154">
        <f>SUM(S6,V6,Y6,AB6)</f>
        <v>6</v>
      </c>
      <c r="AI6" s="211"/>
      <c r="AJ6" s="111">
        <f>RANK(AT6,AT4:AT7)</f>
        <v>3</v>
      </c>
      <c r="AK6" s="214"/>
      <c r="AT6" s="81">
        <f>(AC6-AE6)*1000+(AF6-AH6)*100</f>
        <v>-1000</v>
      </c>
      <c r="AU6" s="81"/>
    </row>
    <row r="7" spans="1:47" ht="16.5" thickBot="1">
      <c r="A7" s="278">
        <v>4</v>
      </c>
      <c r="B7" s="107" t="s">
        <v>44</v>
      </c>
      <c r="C7" s="202"/>
      <c r="D7" s="202"/>
      <c r="E7" s="202"/>
      <c r="F7" s="202"/>
      <c r="G7" s="202"/>
      <c r="H7" s="202"/>
      <c r="I7" s="203"/>
      <c r="J7" s="164"/>
      <c r="K7" s="251"/>
      <c r="L7" s="202"/>
      <c r="M7" s="203"/>
      <c r="N7" s="202"/>
      <c r="O7" s="202"/>
      <c r="P7" s="252"/>
      <c r="Q7" s="165">
        <f>+AB4</f>
        <v>3</v>
      </c>
      <c r="R7" s="166" t="str">
        <f>IF(S7&lt;&gt;"",":","")</f>
        <v>:</v>
      </c>
      <c r="S7" s="167">
        <f>+Z4</f>
        <v>0</v>
      </c>
      <c r="T7" s="165">
        <f>+AB5</f>
        <v>3</v>
      </c>
      <c r="U7" s="166" t="str">
        <f>IF(V7&lt;&gt;"",":","")</f>
        <v>:</v>
      </c>
      <c r="V7" s="167">
        <f>+Z5</f>
        <v>0</v>
      </c>
      <c r="W7" s="165">
        <f>+AB6</f>
        <v>3</v>
      </c>
      <c r="X7" s="166" t="str">
        <f>IF(Y7&lt;&gt;"",":","")</f>
        <v>:</v>
      </c>
      <c r="Y7" s="168">
        <f>+Z6</f>
        <v>1</v>
      </c>
      <c r="Z7" s="169"/>
      <c r="AA7" s="170"/>
      <c r="AB7" s="171"/>
      <c r="AC7" s="172">
        <f>IF(Q7&gt;S7,1)+IF(T7&gt;V7,1)+IF(W7&gt;Y7,1)+IF(Z7&gt;AB7,1)</f>
        <v>3</v>
      </c>
      <c r="AD7" s="166" t="str">
        <f>IF(AE7&lt;&gt;"",":","")</f>
        <v>:</v>
      </c>
      <c r="AE7" s="168">
        <f>IF(S7&gt;Q7,1)+IF(V7&gt;T7,1)+IF(Y7&gt;W7,1)+IF(AB7&gt;Z7,1)</f>
        <v>0</v>
      </c>
      <c r="AF7" s="173">
        <f>SUM(Q7,T7,W7,Z7)</f>
        <v>9</v>
      </c>
      <c r="AG7" s="166" t="s">
        <v>14</v>
      </c>
      <c r="AH7" s="173">
        <f>SUM(S7,V7,Y7,AB7)</f>
        <v>1</v>
      </c>
      <c r="AI7" s="215"/>
      <c r="AJ7" s="117">
        <f>RANK(AT7,AT4:AT7)</f>
        <v>1</v>
      </c>
      <c r="AK7" s="216"/>
      <c r="AT7" s="81">
        <f>(AC7-AE7)*1000+(AF7-AH7)*100</f>
        <v>3800</v>
      </c>
      <c r="AU7" s="81"/>
    </row>
    <row r="8" spans="1:18" ht="9.75" customHeight="1" thickBot="1">
      <c r="A8" s="20"/>
      <c r="K8" s="89"/>
      <c r="R8" s="2"/>
    </row>
    <row r="9" spans="1:37" ht="12.75" customHeight="1">
      <c r="A9" s="83"/>
      <c r="B9" s="84"/>
      <c r="C9" s="84"/>
      <c r="D9" s="217"/>
      <c r="E9" s="218" t="s">
        <v>1</v>
      </c>
      <c r="F9" s="219"/>
      <c r="G9" s="219"/>
      <c r="H9" s="219"/>
      <c r="I9" s="219"/>
      <c r="J9" s="219"/>
      <c r="K9" s="218" t="s">
        <v>1</v>
      </c>
      <c r="L9" s="89"/>
      <c r="M9" s="219"/>
      <c r="N9" s="84"/>
      <c r="O9" s="89"/>
      <c r="P9" s="220" t="s">
        <v>4</v>
      </c>
      <c r="Q9" s="221"/>
      <c r="R9" s="221"/>
      <c r="S9" s="222"/>
      <c r="T9" s="223"/>
      <c r="U9" s="220"/>
      <c r="V9" s="221"/>
      <c r="W9" s="224"/>
      <c r="X9" s="221" t="s">
        <v>1</v>
      </c>
      <c r="Y9" s="221"/>
      <c r="Z9" s="89"/>
      <c r="AA9" s="221"/>
      <c r="AB9" s="221"/>
      <c r="AC9" s="221"/>
      <c r="AD9" s="221" t="s">
        <v>1</v>
      </c>
      <c r="AE9" s="89"/>
      <c r="AF9" s="221"/>
      <c r="AG9" s="221"/>
      <c r="AH9" s="89"/>
      <c r="AI9" s="220" t="s">
        <v>4</v>
      </c>
      <c r="AJ9" s="221"/>
      <c r="AK9" s="225"/>
    </row>
    <row r="10" spans="1:37" ht="12.75">
      <c r="A10" s="233" t="s">
        <v>5</v>
      </c>
      <c r="B10" s="174">
        <v>1</v>
      </c>
      <c r="C10" s="226" t="s">
        <v>6</v>
      </c>
      <c r="D10" s="234">
        <v>4</v>
      </c>
      <c r="E10" s="174" t="str">
        <f>IF($B$4&lt;&gt;"",$B$4,"")</f>
        <v>Schreiber, Evander</v>
      </c>
      <c r="F10" s="175"/>
      <c r="G10" s="175"/>
      <c r="H10" s="175"/>
      <c r="I10" s="175"/>
      <c r="J10" s="176" t="s">
        <v>6</v>
      </c>
      <c r="K10" s="177" t="str">
        <f>IF($B$7&lt;&gt;"",$B$7,"")</f>
        <v>Huft, Patrick</v>
      </c>
      <c r="L10" s="175"/>
      <c r="M10" s="175"/>
      <c r="N10" s="178"/>
      <c r="O10" s="150"/>
      <c r="P10" s="148">
        <v>0</v>
      </c>
      <c r="Q10" s="152" t="str">
        <f>IF(R10&lt;&gt;"",":","")</f>
        <v>:</v>
      </c>
      <c r="R10" s="179">
        <v>3</v>
      </c>
      <c r="S10" s="227"/>
      <c r="T10" s="181"/>
      <c r="U10" s="241">
        <v>2</v>
      </c>
      <c r="V10" s="228" t="s">
        <v>6</v>
      </c>
      <c r="W10" s="181">
        <v>4</v>
      </c>
      <c r="X10" s="180" t="str">
        <f>IF($B$5&lt;&gt;"",$B$5,"")</f>
        <v>Rapp, Philipp</v>
      </c>
      <c r="Y10" s="181"/>
      <c r="Z10" s="181"/>
      <c r="AA10" s="181"/>
      <c r="AB10" s="181"/>
      <c r="AC10" s="182" t="s">
        <v>6</v>
      </c>
      <c r="AD10" s="177" t="str">
        <f>IF($B$7&lt;&gt;"",$B$7,"")</f>
        <v>Huft, Patrick</v>
      </c>
      <c r="AE10" s="181"/>
      <c r="AF10" s="181"/>
      <c r="AG10" s="181"/>
      <c r="AH10" s="181"/>
      <c r="AI10" s="183">
        <v>0</v>
      </c>
      <c r="AJ10" s="152" t="str">
        <f>IF(AK10&lt;&gt;"",":","")</f>
        <v>:</v>
      </c>
      <c r="AK10" s="184">
        <v>3</v>
      </c>
    </row>
    <row r="11" spans="1:37" ht="12.75" customHeight="1">
      <c r="A11" s="229"/>
      <c r="B11" s="235">
        <v>2</v>
      </c>
      <c r="C11" s="236" t="s">
        <v>6</v>
      </c>
      <c r="D11" s="237">
        <v>3</v>
      </c>
      <c r="E11" s="174" t="str">
        <f>IF($B$5&lt;&gt;"",$B$5,"")</f>
        <v>Rapp, Philipp</v>
      </c>
      <c r="F11" s="156"/>
      <c r="G11" s="156"/>
      <c r="H11" s="156"/>
      <c r="I11" s="156"/>
      <c r="J11" s="154" t="s">
        <v>6</v>
      </c>
      <c r="K11" s="185" t="str">
        <f>IF($B$6&lt;&gt;"",$B$6,"")</f>
        <v>Schreiber, Stan</v>
      </c>
      <c r="L11" s="156"/>
      <c r="M11" s="156"/>
      <c r="N11" s="186"/>
      <c r="O11" s="150"/>
      <c r="P11" s="148">
        <v>0</v>
      </c>
      <c r="Q11" s="152" t="str">
        <f>IF(R11&lt;&gt;"",":","")</f>
        <v>:</v>
      </c>
      <c r="R11" s="179">
        <v>3</v>
      </c>
      <c r="S11" s="227" t="s">
        <v>10</v>
      </c>
      <c r="T11" s="230"/>
      <c r="U11" s="174">
        <v>1</v>
      </c>
      <c r="V11" s="226" t="s">
        <v>6</v>
      </c>
      <c r="W11" s="234">
        <v>2</v>
      </c>
      <c r="X11" s="174" t="str">
        <f>IF($B$4&lt;&gt;"",$B$4,"")</f>
        <v>Schreiber, Evander</v>
      </c>
      <c r="Y11" s="181"/>
      <c r="Z11" s="175"/>
      <c r="AA11" s="175"/>
      <c r="AB11" s="175"/>
      <c r="AC11" s="182" t="s">
        <v>6</v>
      </c>
      <c r="AD11" s="174" t="str">
        <f>IF($B$5&lt;&gt;"",$B$5,"")</f>
        <v>Rapp, Philipp</v>
      </c>
      <c r="AE11" s="175"/>
      <c r="AF11" s="181"/>
      <c r="AG11" s="175"/>
      <c r="AH11" s="175"/>
      <c r="AI11" s="148">
        <v>3</v>
      </c>
      <c r="AJ11" s="152" t="str">
        <f>IF(AK11&lt;&gt;"",":","")</f>
        <v>:</v>
      </c>
      <c r="AK11" s="184">
        <v>0</v>
      </c>
    </row>
    <row r="12" spans="1:38" s="208" customFormat="1" ht="12.75" customHeight="1" thickBot="1">
      <c r="A12" s="238" t="s">
        <v>9</v>
      </c>
      <c r="B12" s="199">
        <v>1</v>
      </c>
      <c r="C12" s="239" t="s">
        <v>6</v>
      </c>
      <c r="D12" s="240">
        <v>3</v>
      </c>
      <c r="E12" s="187" t="str">
        <f>IF($B$4&lt;&gt;"",$B$4,"")</f>
        <v>Schreiber, Evander</v>
      </c>
      <c r="F12" s="188"/>
      <c r="G12" s="188"/>
      <c r="H12" s="188"/>
      <c r="I12" s="188"/>
      <c r="J12" s="173" t="s">
        <v>6</v>
      </c>
      <c r="K12" s="189" t="str">
        <f>IF($B$6&lt;&gt;"",$B$6,"")</f>
        <v>Schreiber, Stan</v>
      </c>
      <c r="L12" s="188"/>
      <c r="M12" s="188"/>
      <c r="N12" s="190"/>
      <c r="O12" s="191"/>
      <c r="P12" s="163">
        <v>3</v>
      </c>
      <c r="Q12" s="166" t="str">
        <f>IF(R12&lt;&gt;"",":","")</f>
        <v>:</v>
      </c>
      <c r="R12" s="192">
        <v>2</v>
      </c>
      <c r="S12" s="231"/>
      <c r="T12" s="232"/>
      <c r="U12" s="165">
        <v>3</v>
      </c>
      <c r="V12" s="195" t="s">
        <v>6</v>
      </c>
      <c r="W12" s="167">
        <v>4</v>
      </c>
      <c r="X12" s="193" t="str">
        <f>IF($B$6&lt;&gt;"",$B$6,"")</f>
        <v>Schreiber, Stan</v>
      </c>
      <c r="Y12" s="194"/>
      <c r="Z12" s="165"/>
      <c r="AA12" s="165"/>
      <c r="AB12" s="165"/>
      <c r="AC12" s="195" t="s">
        <v>6</v>
      </c>
      <c r="AD12" s="196" t="str">
        <f>IF($B$7&lt;&gt;"",$B$7,"")</f>
        <v>Huft, Patrick</v>
      </c>
      <c r="AE12" s="165"/>
      <c r="AF12" s="194"/>
      <c r="AG12" s="165"/>
      <c r="AH12" s="165"/>
      <c r="AI12" s="163">
        <v>1</v>
      </c>
      <c r="AJ12" s="166" t="str">
        <f>IF(AK12&lt;&gt;"",":","")</f>
        <v>:</v>
      </c>
      <c r="AK12" s="197">
        <v>3</v>
      </c>
      <c r="AL12" s="2"/>
    </row>
    <row r="13" spans="1:45" s="208" customFormat="1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"/>
      <c r="AM13" s="2"/>
      <c r="AN13" s="2"/>
      <c r="AO13" s="2"/>
      <c r="AP13" s="2"/>
      <c r="AQ13" s="2"/>
      <c r="AR13" s="2"/>
      <c r="AS13" s="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2" customWidth="1"/>
    <col min="2" max="9" width="2.00390625" style="2" customWidth="1"/>
    <col min="10" max="10" width="3.8515625" style="2" customWidth="1"/>
    <col min="11" max="11" width="2.00390625" style="2" customWidth="1"/>
    <col min="12" max="12" width="2.140625" style="2" customWidth="1"/>
    <col min="13" max="15" width="2.00390625" style="2" customWidth="1"/>
    <col min="16" max="16" width="2.140625" style="2" customWidth="1"/>
    <col min="17" max="17" width="2.00390625" style="2" customWidth="1"/>
    <col min="18" max="18" width="2.00390625" style="20" customWidth="1"/>
    <col min="19" max="28" width="2.00390625" style="2" customWidth="1"/>
    <col min="29" max="31" width="2.28125" style="2" customWidth="1"/>
    <col min="32" max="32" width="2.8515625" style="2" customWidth="1"/>
    <col min="33" max="33" width="2.28125" style="2" customWidth="1"/>
    <col min="34" max="34" width="2.8515625" style="2" customWidth="1"/>
    <col min="35" max="35" width="2.00390625" style="2" customWidth="1"/>
    <col min="36" max="36" width="2.8515625" style="2" customWidth="1"/>
    <col min="37" max="37" width="2.00390625" style="2" customWidth="1"/>
    <col min="38" max="38" width="1.8515625" style="2" customWidth="1"/>
    <col min="39" max="44" width="2.00390625" style="2" customWidth="1"/>
    <col min="45" max="45" width="4.00390625" style="2" customWidth="1"/>
    <col min="46" max="46" width="11.57421875" style="2" hidden="1" customWidth="1"/>
    <col min="47" max="52" width="11.57421875" style="2" customWidth="1"/>
    <col min="53" max="53" width="11.421875" style="2" customWidth="1"/>
    <col min="54" max="16384" width="11.57421875" style="2" customWidth="1"/>
  </cols>
  <sheetData>
    <row r="1" spans="1:37" ht="23.25">
      <c r="A1" s="101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3"/>
      <c r="T1" s="73"/>
      <c r="U1" s="73"/>
      <c r="V1" s="73"/>
      <c r="W1" s="73"/>
      <c r="X1" s="73"/>
      <c r="Y1" s="245"/>
      <c r="Z1" s="73"/>
      <c r="AA1" s="73"/>
      <c r="AB1" s="73"/>
      <c r="AC1" s="204"/>
      <c r="AF1" s="73"/>
      <c r="AG1" s="73"/>
      <c r="AH1" s="73"/>
      <c r="AI1" s="207"/>
      <c r="AJ1" s="73"/>
      <c r="AK1" s="286" t="s">
        <v>19</v>
      </c>
    </row>
    <row r="2" spans="1:38" ht="14.25" customHeight="1" thickBot="1">
      <c r="A2" s="198"/>
      <c r="B2" s="198"/>
      <c r="C2" s="198"/>
      <c r="D2" s="198"/>
      <c r="E2" s="142"/>
      <c r="G2" s="142"/>
      <c r="H2" s="142"/>
      <c r="I2" s="143"/>
      <c r="J2" s="142"/>
      <c r="K2" s="142"/>
      <c r="M2" s="206"/>
      <c r="P2" s="142"/>
      <c r="Q2" s="143"/>
      <c r="R2" s="74"/>
      <c r="S2" s="73"/>
      <c r="T2" s="73"/>
      <c r="U2" s="205"/>
      <c r="V2" s="73"/>
      <c r="W2" s="73"/>
      <c r="X2" s="198"/>
      <c r="Z2" s="73"/>
      <c r="AA2" s="73"/>
      <c r="AC2" s="143"/>
      <c r="AD2" s="73"/>
      <c r="AE2" s="73"/>
      <c r="AF2" s="73"/>
      <c r="AG2" s="73"/>
      <c r="AH2" s="73"/>
      <c r="AI2" s="73"/>
      <c r="AJ2" s="73"/>
      <c r="AK2" s="73"/>
      <c r="AL2" s="198"/>
    </row>
    <row r="3" spans="1:46" s="275" customFormat="1" ht="12.75" customHeight="1">
      <c r="A3" s="258" t="s">
        <v>0</v>
      </c>
      <c r="B3" s="144" t="s">
        <v>1</v>
      </c>
      <c r="C3" s="147"/>
      <c r="D3" s="147"/>
      <c r="E3" s="147"/>
      <c r="F3" s="147"/>
      <c r="G3" s="147"/>
      <c r="H3" s="147"/>
      <c r="I3" s="145"/>
      <c r="J3" s="146"/>
      <c r="K3" s="279"/>
      <c r="L3" s="147"/>
      <c r="M3" s="147"/>
      <c r="N3" s="147"/>
      <c r="O3" s="147"/>
      <c r="P3" s="209"/>
      <c r="Q3" s="210"/>
      <c r="R3" s="210">
        <v>1</v>
      </c>
      <c r="S3" s="280"/>
      <c r="T3" s="210"/>
      <c r="U3" s="210">
        <v>2</v>
      </c>
      <c r="V3" s="280"/>
      <c r="W3" s="210"/>
      <c r="X3" s="210">
        <v>3</v>
      </c>
      <c r="Y3" s="280"/>
      <c r="Z3" s="281"/>
      <c r="AA3" s="210">
        <v>4</v>
      </c>
      <c r="AB3" s="210"/>
      <c r="AC3" s="258"/>
      <c r="AD3" s="258" t="s">
        <v>2</v>
      </c>
      <c r="AE3" s="280"/>
      <c r="AF3" s="280"/>
      <c r="AG3" s="282" t="s">
        <v>3</v>
      </c>
      <c r="AH3" s="281"/>
      <c r="AI3" s="283"/>
      <c r="AJ3" s="284" t="s">
        <v>11</v>
      </c>
      <c r="AK3" s="288"/>
      <c r="AT3" s="285" t="s">
        <v>13</v>
      </c>
    </row>
    <row r="4" spans="1:47" ht="15.75">
      <c r="A4" s="277">
        <v>1</v>
      </c>
      <c r="B4" s="102" t="s">
        <v>45</v>
      </c>
      <c r="C4" s="200"/>
      <c r="D4" s="200"/>
      <c r="E4" s="200"/>
      <c r="F4" s="200"/>
      <c r="G4" s="200"/>
      <c r="H4" s="200"/>
      <c r="I4" s="201"/>
      <c r="J4" s="149"/>
      <c r="K4" s="249"/>
      <c r="L4" s="200"/>
      <c r="M4" s="201"/>
      <c r="N4" s="200"/>
      <c r="O4" s="200"/>
      <c r="P4" s="250"/>
      <c r="Q4" s="246"/>
      <c r="R4" s="247"/>
      <c r="S4" s="248"/>
      <c r="T4" s="151">
        <f>IF(AI11&lt;&gt;"",AI11,"")</f>
        <v>2</v>
      </c>
      <c r="U4" s="152" t="str">
        <f>IF(V4&lt;&gt;"",":","")</f>
        <v>:</v>
      </c>
      <c r="V4" s="153">
        <f>IF(AK11&lt;&gt;"",AK11,"")</f>
        <v>3</v>
      </c>
      <c r="W4" s="151">
        <f>IF(P12&lt;&gt;"",P12,"")</f>
        <v>2</v>
      </c>
      <c r="X4" s="152" t="str">
        <f>IF(Y4&lt;&gt;"",":","")</f>
        <v>:</v>
      </c>
      <c r="Y4" s="153">
        <f>IF(R12&lt;&gt;"",R12,"")</f>
        <v>3</v>
      </c>
      <c r="Z4" s="151">
        <f>IF(P10&lt;&gt;"",P10,"")</f>
        <v>1</v>
      </c>
      <c r="AA4" s="152" t="str">
        <f>IF(AB4&lt;&gt;"",":","")</f>
        <v>:</v>
      </c>
      <c r="AB4" s="154">
        <f>IF(R10&lt;&gt;"",R10,"")</f>
        <v>3</v>
      </c>
      <c r="AC4" s="155">
        <f>IF(Q4&gt;S4,1)+IF(T4&gt;V4,1)+IF(W4&gt;Y4,1)+IF(Z4&gt;AB4,1)</f>
        <v>0</v>
      </c>
      <c r="AD4" s="152" t="str">
        <f>IF(AE4&lt;&gt;"",":","")</f>
        <v>:</v>
      </c>
      <c r="AE4" s="153">
        <f>IF(S4&gt;Q4,1)+IF(V4&gt;T4,1)+IF(Y4&gt;W4,1)+IF(AB4&gt;Z4,1)</f>
        <v>3</v>
      </c>
      <c r="AF4" s="154">
        <f>SUM(Q4,T4,W4,Z4)</f>
        <v>5</v>
      </c>
      <c r="AG4" s="152" t="s">
        <v>14</v>
      </c>
      <c r="AH4" s="154">
        <f>SUM(S4,V4,Y4,AB4)</f>
        <v>9</v>
      </c>
      <c r="AI4" s="211"/>
      <c r="AJ4" s="111">
        <f>RANK(AT4,AT4:AT7)</f>
        <v>4</v>
      </c>
      <c r="AK4" s="212"/>
      <c r="AT4" s="81">
        <f>(AC4-AE4)*1000+(AF4-AH4)*100</f>
        <v>-3400</v>
      </c>
      <c r="AU4" s="81"/>
    </row>
    <row r="5" spans="1:47" ht="15.75">
      <c r="A5" s="277">
        <v>2</v>
      </c>
      <c r="B5" s="102" t="s">
        <v>46</v>
      </c>
      <c r="C5" s="200"/>
      <c r="D5" s="200"/>
      <c r="E5" s="200"/>
      <c r="F5" s="200"/>
      <c r="G5" s="200"/>
      <c r="H5" s="200"/>
      <c r="I5" s="201"/>
      <c r="J5" s="149"/>
      <c r="K5" s="249"/>
      <c r="L5" s="200"/>
      <c r="M5" s="201"/>
      <c r="N5" s="200"/>
      <c r="O5" s="200"/>
      <c r="P5" s="250"/>
      <c r="Q5" s="156">
        <f>+V4</f>
        <v>3</v>
      </c>
      <c r="R5" s="152" t="str">
        <f>IF(S5&lt;&gt;"",":","")</f>
        <v>:</v>
      </c>
      <c r="S5" s="157">
        <f>+T4</f>
        <v>2</v>
      </c>
      <c r="T5" s="158"/>
      <c r="U5" s="159"/>
      <c r="V5" s="160"/>
      <c r="W5" s="151">
        <f>IF(P11&lt;&gt;"",P11,"")</f>
        <v>3</v>
      </c>
      <c r="X5" s="152" t="str">
        <f>IF(Y5&lt;&gt;"",":","")</f>
        <v>:</v>
      </c>
      <c r="Y5" s="153">
        <f>IF(R11&lt;&gt;"",R11,"")</f>
        <v>0</v>
      </c>
      <c r="Z5" s="151">
        <f>IF(AI10&lt;&gt;"",AI10,"")</f>
        <v>2</v>
      </c>
      <c r="AA5" s="152" t="str">
        <f>IF(AB5&lt;&gt;"",":","")</f>
        <v>:</v>
      </c>
      <c r="AB5" s="154">
        <f>IF(AK10&lt;&gt;"",AK10,"")</f>
        <v>3</v>
      </c>
      <c r="AC5" s="155">
        <f>IF(Q5&gt;S5,1)+IF(T5&gt;V5,1)+IF(W5&gt;Y5,1)+IF(Z5&gt;AB5,1)</f>
        <v>2</v>
      </c>
      <c r="AD5" s="152" t="str">
        <f>IF(AE5&lt;&gt;"",":","")</f>
        <v>:</v>
      </c>
      <c r="AE5" s="153">
        <f>IF(S5&gt;Q5,1)+IF(V5&gt;T5,1)+IF(Y5&gt;W5,1)+IF(AB5&gt;Z5,1)</f>
        <v>1</v>
      </c>
      <c r="AF5" s="154">
        <f>SUM(Q5,T5,W5,Z5)</f>
        <v>8</v>
      </c>
      <c r="AG5" s="152" t="s">
        <v>14</v>
      </c>
      <c r="AH5" s="154">
        <f>SUM(S5,V5,Y5,AB5)</f>
        <v>5</v>
      </c>
      <c r="AI5" s="211"/>
      <c r="AJ5" s="111">
        <f>RANK(AT5,AT4:AT7)</f>
        <v>2</v>
      </c>
      <c r="AK5" s="213"/>
      <c r="AT5" s="81">
        <f>(AC5-AE5)*1000+(AF5-AH5)*100</f>
        <v>1300</v>
      </c>
      <c r="AU5" s="81"/>
    </row>
    <row r="6" spans="1:47" ht="15.75">
      <c r="A6" s="277">
        <v>3</v>
      </c>
      <c r="B6" s="102" t="s">
        <v>47</v>
      </c>
      <c r="C6" s="200"/>
      <c r="D6" s="200"/>
      <c r="E6" s="200"/>
      <c r="F6" s="200"/>
      <c r="G6" s="200"/>
      <c r="H6" s="200"/>
      <c r="I6" s="201"/>
      <c r="J6" s="149"/>
      <c r="K6" s="249"/>
      <c r="L6" s="200"/>
      <c r="M6" s="201"/>
      <c r="N6" s="200"/>
      <c r="O6" s="200"/>
      <c r="P6" s="250"/>
      <c r="Q6" s="156">
        <f>+Y4</f>
        <v>3</v>
      </c>
      <c r="R6" s="152" t="str">
        <f>IF(S6&lt;&gt;"",":","")</f>
        <v>:</v>
      </c>
      <c r="S6" s="157">
        <f>+W4</f>
        <v>2</v>
      </c>
      <c r="T6" s="156">
        <f>+Y5</f>
        <v>0</v>
      </c>
      <c r="U6" s="152" t="str">
        <f>IF(V6&lt;&gt;"",":","")</f>
        <v>:</v>
      </c>
      <c r="V6" s="157">
        <f>+W5</f>
        <v>3</v>
      </c>
      <c r="W6" s="160"/>
      <c r="X6" s="161"/>
      <c r="Y6" s="162"/>
      <c r="Z6" s="151">
        <f>IF(AI12&lt;&gt;"",AI12,"")</f>
        <v>0</v>
      </c>
      <c r="AA6" s="152" t="str">
        <f>IF(AB6&lt;&gt;"",":","")</f>
        <v>:</v>
      </c>
      <c r="AB6" s="154">
        <f>IF(AK12&lt;&gt;"",AK12,"")</f>
        <v>3</v>
      </c>
      <c r="AC6" s="155">
        <f>IF(Q6&gt;S6,1)+IF(T6&gt;V6,1)+IF(W6&gt;Y6,1)+IF(Z6&gt;AB6,1)</f>
        <v>1</v>
      </c>
      <c r="AD6" s="152" t="str">
        <f>IF(AE6&lt;&gt;"",":","")</f>
        <v>:</v>
      </c>
      <c r="AE6" s="153">
        <f>IF(S6&gt;Q6,1)+IF(V6&gt;T6,1)+IF(Y6&gt;W6,1)+IF(AB6&gt;Z6,1)</f>
        <v>2</v>
      </c>
      <c r="AF6" s="154">
        <f>SUM(Q6,T6,W6,Z6)</f>
        <v>3</v>
      </c>
      <c r="AG6" s="152" t="s">
        <v>14</v>
      </c>
      <c r="AH6" s="154">
        <f>SUM(S6,V6,Y6,AB6)</f>
        <v>8</v>
      </c>
      <c r="AI6" s="211"/>
      <c r="AJ6" s="111">
        <f>RANK(AT6,AT4:AT7)</f>
        <v>3</v>
      </c>
      <c r="AK6" s="214"/>
      <c r="AT6" s="81">
        <f>(AC6-AE6)*1000+(AF6-AH6)*100</f>
        <v>-1500</v>
      </c>
      <c r="AU6" s="81"/>
    </row>
    <row r="7" spans="1:47" ht="16.5" thickBot="1">
      <c r="A7" s="278">
        <v>4</v>
      </c>
      <c r="B7" s="107" t="s">
        <v>48</v>
      </c>
      <c r="C7" s="202"/>
      <c r="D7" s="202"/>
      <c r="E7" s="202"/>
      <c r="F7" s="202"/>
      <c r="G7" s="202"/>
      <c r="H7" s="202"/>
      <c r="I7" s="203"/>
      <c r="J7" s="164"/>
      <c r="K7" s="251"/>
      <c r="L7" s="202"/>
      <c r="M7" s="203"/>
      <c r="N7" s="202"/>
      <c r="O7" s="202"/>
      <c r="P7" s="252"/>
      <c r="Q7" s="165">
        <f>+AB4</f>
        <v>3</v>
      </c>
      <c r="R7" s="166" t="str">
        <f>IF(S7&lt;&gt;"",":","")</f>
        <v>:</v>
      </c>
      <c r="S7" s="167">
        <f>+Z4</f>
        <v>1</v>
      </c>
      <c r="T7" s="165">
        <f>+AB5</f>
        <v>3</v>
      </c>
      <c r="U7" s="166" t="str">
        <f>IF(V7&lt;&gt;"",":","")</f>
        <v>:</v>
      </c>
      <c r="V7" s="167">
        <f>+Z5</f>
        <v>2</v>
      </c>
      <c r="W7" s="165">
        <f>+AB6</f>
        <v>3</v>
      </c>
      <c r="X7" s="166" t="str">
        <f>IF(Y7&lt;&gt;"",":","")</f>
        <v>:</v>
      </c>
      <c r="Y7" s="168">
        <f>+Z6</f>
        <v>0</v>
      </c>
      <c r="Z7" s="169"/>
      <c r="AA7" s="170"/>
      <c r="AB7" s="171"/>
      <c r="AC7" s="172">
        <f>IF(Q7&gt;S7,1)+IF(T7&gt;V7,1)+IF(W7&gt;Y7,1)+IF(Z7&gt;AB7,1)</f>
        <v>3</v>
      </c>
      <c r="AD7" s="166" t="str">
        <f>IF(AE7&lt;&gt;"",":","")</f>
        <v>:</v>
      </c>
      <c r="AE7" s="168">
        <f>IF(S7&gt;Q7,1)+IF(V7&gt;T7,1)+IF(Y7&gt;W7,1)+IF(AB7&gt;Z7,1)</f>
        <v>0</v>
      </c>
      <c r="AF7" s="173">
        <f>SUM(Q7,T7,W7,Z7)</f>
        <v>9</v>
      </c>
      <c r="AG7" s="166" t="s">
        <v>14</v>
      </c>
      <c r="AH7" s="173">
        <f>SUM(S7,V7,Y7,AB7)</f>
        <v>3</v>
      </c>
      <c r="AI7" s="215"/>
      <c r="AJ7" s="117">
        <f>RANK(AT7,AT4:AT7)</f>
        <v>1</v>
      </c>
      <c r="AK7" s="216"/>
      <c r="AT7" s="81">
        <f>(AC7-AE7)*1000+(AF7-AH7)*100</f>
        <v>3600</v>
      </c>
      <c r="AU7" s="81"/>
    </row>
    <row r="8" spans="1:18" ht="9.75" customHeight="1" thickBot="1">
      <c r="A8" s="20"/>
      <c r="K8" s="89"/>
      <c r="R8" s="2"/>
    </row>
    <row r="9" spans="1:37" ht="12.75" customHeight="1">
      <c r="A9" s="83"/>
      <c r="B9" s="84"/>
      <c r="C9" s="84"/>
      <c r="D9" s="217"/>
      <c r="E9" s="218" t="s">
        <v>1</v>
      </c>
      <c r="F9" s="219"/>
      <c r="G9" s="219"/>
      <c r="H9" s="219"/>
      <c r="I9" s="219"/>
      <c r="J9" s="219"/>
      <c r="K9" s="218" t="s">
        <v>1</v>
      </c>
      <c r="L9" s="89"/>
      <c r="M9" s="219"/>
      <c r="N9" s="84"/>
      <c r="O9" s="89"/>
      <c r="P9" s="220" t="s">
        <v>4</v>
      </c>
      <c r="Q9" s="221"/>
      <c r="R9" s="221"/>
      <c r="S9" s="222"/>
      <c r="T9" s="223"/>
      <c r="U9" s="220"/>
      <c r="V9" s="221"/>
      <c r="W9" s="224"/>
      <c r="X9" s="221" t="s">
        <v>1</v>
      </c>
      <c r="Y9" s="221"/>
      <c r="Z9" s="89"/>
      <c r="AA9" s="221"/>
      <c r="AB9" s="221"/>
      <c r="AC9" s="221"/>
      <c r="AD9" s="221" t="s">
        <v>1</v>
      </c>
      <c r="AE9" s="89"/>
      <c r="AF9" s="221"/>
      <c r="AG9" s="221"/>
      <c r="AH9" s="89"/>
      <c r="AI9" s="220" t="s">
        <v>4</v>
      </c>
      <c r="AJ9" s="221"/>
      <c r="AK9" s="225"/>
    </row>
    <row r="10" spans="1:37" ht="12.75">
      <c r="A10" s="233" t="s">
        <v>5</v>
      </c>
      <c r="B10" s="174">
        <v>1</v>
      </c>
      <c r="C10" s="226" t="s">
        <v>6</v>
      </c>
      <c r="D10" s="234">
        <v>4</v>
      </c>
      <c r="E10" s="174" t="str">
        <f>IF($B$4&lt;&gt;"",$B$4,"")</f>
        <v>Genthner, Mathis</v>
      </c>
      <c r="F10" s="175"/>
      <c r="G10" s="175"/>
      <c r="H10" s="175"/>
      <c r="I10" s="175"/>
      <c r="J10" s="176" t="s">
        <v>6</v>
      </c>
      <c r="K10" s="177" t="str">
        <f>IF($B$7&lt;&gt;"",$B$7,"")</f>
        <v>Probst, Shanon</v>
      </c>
      <c r="L10" s="175"/>
      <c r="M10" s="175"/>
      <c r="N10" s="178"/>
      <c r="O10" s="150"/>
      <c r="P10" s="148">
        <v>1</v>
      </c>
      <c r="Q10" s="152" t="str">
        <f>IF(R10&lt;&gt;"",":","")</f>
        <v>:</v>
      </c>
      <c r="R10" s="179">
        <v>3</v>
      </c>
      <c r="S10" s="227"/>
      <c r="T10" s="181"/>
      <c r="U10" s="241">
        <v>2</v>
      </c>
      <c r="V10" s="228" t="s">
        <v>6</v>
      </c>
      <c r="W10" s="181">
        <v>4</v>
      </c>
      <c r="X10" s="180" t="str">
        <f>IF($B$5&lt;&gt;"",$B$5,"")</f>
        <v>David, Tobias</v>
      </c>
      <c r="Y10" s="181"/>
      <c r="Z10" s="181"/>
      <c r="AA10" s="181"/>
      <c r="AB10" s="181"/>
      <c r="AC10" s="182" t="s">
        <v>6</v>
      </c>
      <c r="AD10" s="177" t="str">
        <f>IF($B$7&lt;&gt;"",$B$7,"")</f>
        <v>Probst, Shanon</v>
      </c>
      <c r="AE10" s="181"/>
      <c r="AF10" s="181"/>
      <c r="AG10" s="181"/>
      <c r="AH10" s="181"/>
      <c r="AI10" s="183">
        <v>2</v>
      </c>
      <c r="AJ10" s="152" t="str">
        <f>IF(AK10&lt;&gt;"",":","")</f>
        <v>:</v>
      </c>
      <c r="AK10" s="184">
        <v>3</v>
      </c>
    </row>
    <row r="11" spans="1:37" ht="12.75" customHeight="1">
      <c r="A11" s="229"/>
      <c r="B11" s="235">
        <v>2</v>
      </c>
      <c r="C11" s="236" t="s">
        <v>6</v>
      </c>
      <c r="D11" s="237">
        <v>3</v>
      </c>
      <c r="E11" s="174" t="str">
        <f>IF($B$5&lt;&gt;"",$B$5,"")</f>
        <v>David, Tobias</v>
      </c>
      <c r="F11" s="156"/>
      <c r="G11" s="156"/>
      <c r="H11" s="156"/>
      <c r="I11" s="156"/>
      <c r="J11" s="154" t="s">
        <v>6</v>
      </c>
      <c r="K11" s="185" t="str">
        <f>IF($B$6&lt;&gt;"",$B$6,"")</f>
        <v>Schickel, Paul</v>
      </c>
      <c r="L11" s="156"/>
      <c r="M11" s="156"/>
      <c r="N11" s="186"/>
      <c r="O11" s="150"/>
      <c r="P11" s="148">
        <v>3</v>
      </c>
      <c r="Q11" s="152" t="str">
        <f>IF(R11&lt;&gt;"",":","")</f>
        <v>:</v>
      </c>
      <c r="R11" s="179">
        <v>0</v>
      </c>
      <c r="S11" s="227" t="s">
        <v>10</v>
      </c>
      <c r="T11" s="230"/>
      <c r="U11" s="174">
        <v>1</v>
      </c>
      <c r="V11" s="226" t="s">
        <v>6</v>
      </c>
      <c r="W11" s="234">
        <v>2</v>
      </c>
      <c r="X11" s="174" t="str">
        <f>IF($B$4&lt;&gt;"",$B$4,"")</f>
        <v>Genthner, Mathis</v>
      </c>
      <c r="Y11" s="181"/>
      <c r="Z11" s="175"/>
      <c r="AA11" s="175"/>
      <c r="AB11" s="175"/>
      <c r="AC11" s="182" t="s">
        <v>6</v>
      </c>
      <c r="AD11" s="174" t="str">
        <f>IF($B$5&lt;&gt;"",$B$5,"")</f>
        <v>David, Tobias</v>
      </c>
      <c r="AE11" s="175"/>
      <c r="AF11" s="181"/>
      <c r="AG11" s="175"/>
      <c r="AH11" s="175"/>
      <c r="AI11" s="148">
        <v>2</v>
      </c>
      <c r="AJ11" s="152" t="str">
        <f>IF(AK11&lt;&gt;"",":","")</f>
        <v>:</v>
      </c>
      <c r="AK11" s="184">
        <v>3</v>
      </c>
    </row>
    <row r="12" spans="1:38" s="208" customFormat="1" ht="12.75" customHeight="1" thickBot="1">
      <c r="A12" s="238" t="s">
        <v>9</v>
      </c>
      <c r="B12" s="199">
        <v>1</v>
      </c>
      <c r="C12" s="239" t="s">
        <v>6</v>
      </c>
      <c r="D12" s="240">
        <v>3</v>
      </c>
      <c r="E12" s="187" t="str">
        <f>IF($B$4&lt;&gt;"",$B$4,"")</f>
        <v>Genthner, Mathis</v>
      </c>
      <c r="F12" s="188"/>
      <c r="G12" s="188"/>
      <c r="H12" s="188"/>
      <c r="I12" s="188"/>
      <c r="J12" s="173" t="s">
        <v>6</v>
      </c>
      <c r="K12" s="189" t="str">
        <f>IF($B$6&lt;&gt;"",$B$6,"")</f>
        <v>Schickel, Paul</v>
      </c>
      <c r="L12" s="188"/>
      <c r="M12" s="188"/>
      <c r="N12" s="190"/>
      <c r="O12" s="191"/>
      <c r="P12" s="163">
        <v>2</v>
      </c>
      <c r="Q12" s="166" t="str">
        <f>IF(R12&lt;&gt;"",":","")</f>
        <v>:</v>
      </c>
      <c r="R12" s="192">
        <v>3</v>
      </c>
      <c r="S12" s="231"/>
      <c r="T12" s="232"/>
      <c r="U12" s="165">
        <v>3</v>
      </c>
      <c r="V12" s="195" t="s">
        <v>6</v>
      </c>
      <c r="W12" s="167">
        <v>4</v>
      </c>
      <c r="X12" s="193" t="str">
        <f>IF($B$6&lt;&gt;"",$B$6,"")</f>
        <v>Schickel, Paul</v>
      </c>
      <c r="Y12" s="194"/>
      <c r="Z12" s="165"/>
      <c r="AA12" s="165"/>
      <c r="AB12" s="165"/>
      <c r="AC12" s="195" t="s">
        <v>6</v>
      </c>
      <c r="AD12" s="196" t="str">
        <f>IF($B$7&lt;&gt;"",$B$7,"")</f>
        <v>Probst, Shanon</v>
      </c>
      <c r="AE12" s="165"/>
      <c r="AF12" s="194"/>
      <c r="AG12" s="165"/>
      <c r="AH12" s="165"/>
      <c r="AI12" s="163">
        <v>0</v>
      </c>
      <c r="AJ12" s="166" t="str">
        <f>IF(AK12&lt;&gt;"",":","")</f>
        <v>:</v>
      </c>
      <c r="AK12" s="197">
        <v>3</v>
      </c>
      <c r="AL12" s="2"/>
    </row>
    <row r="13" spans="1:45" s="208" customFormat="1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"/>
      <c r="AM13" s="2"/>
      <c r="AN13" s="2"/>
      <c r="AO13" s="2"/>
      <c r="AP13" s="2"/>
      <c r="AQ13" s="2"/>
      <c r="AR13" s="2"/>
      <c r="AS13" s="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2" customWidth="1"/>
    <col min="2" max="9" width="2.00390625" style="2" customWidth="1"/>
    <col min="10" max="10" width="3.8515625" style="2" customWidth="1"/>
    <col min="11" max="11" width="2.00390625" style="2" customWidth="1"/>
    <col min="12" max="12" width="2.140625" style="2" customWidth="1"/>
    <col min="13" max="15" width="2.00390625" style="2" customWidth="1"/>
    <col min="16" max="16" width="2.140625" style="2" customWidth="1"/>
    <col min="17" max="17" width="2.00390625" style="2" customWidth="1"/>
    <col min="18" max="18" width="2.00390625" style="20" customWidth="1"/>
    <col min="19" max="28" width="2.00390625" style="2" customWidth="1"/>
    <col min="29" max="31" width="2.28125" style="2" customWidth="1"/>
    <col min="32" max="32" width="2.8515625" style="2" customWidth="1"/>
    <col min="33" max="33" width="2.28125" style="2" customWidth="1"/>
    <col min="34" max="34" width="2.8515625" style="2" customWidth="1"/>
    <col min="35" max="35" width="2.00390625" style="2" customWidth="1"/>
    <col min="36" max="36" width="2.8515625" style="2" customWidth="1"/>
    <col min="37" max="37" width="2.00390625" style="2" customWidth="1"/>
    <col min="38" max="38" width="1.8515625" style="2" customWidth="1"/>
    <col min="39" max="44" width="2.00390625" style="2" customWidth="1"/>
    <col min="45" max="45" width="4.00390625" style="2" customWidth="1"/>
    <col min="46" max="46" width="11.57421875" style="2" hidden="1" customWidth="1"/>
    <col min="47" max="52" width="11.57421875" style="2" customWidth="1"/>
    <col min="53" max="53" width="11.421875" style="2" customWidth="1"/>
    <col min="54" max="16384" width="11.57421875" style="2" customWidth="1"/>
  </cols>
  <sheetData>
    <row r="1" spans="1:37" ht="23.25">
      <c r="A1" s="101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3"/>
      <c r="T1" s="73"/>
      <c r="U1" s="73"/>
      <c r="V1" s="73"/>
      <c r="W1" s="73"/>
      <c r="X1" s="73"/>
      <c r="Y1" s="245"/>
      <c r="Z1" s="73"/>
      <c r="AA1" s="73"/>
      <c r="AB1" s="73"/>
      <c r="AC1" s="204"/>
      <c r="AF1" s="73"/>
      <c r="AG1" s="73"/>
      <c r="AH1" s="73"/>
      <c r="AI1" s="207"/>
      <c r="AJ1" s="73"/>
      <c r="AK1" s="286" t="s">
        <v>20</v>
      </c>
    </row>
    <row r="2" spans="1:38" ht="14.25" customHeight="1" thickBot="1">
      <c r="A2" s="198"/>
      <c r="B2" s="198"/>
      <c r="C2" s="198"/>
      <c r="D2" s="198"/>
      <c r="E2" s="142"/>
      <c r="G2" s="142"/>
      <c r="H2" s="142"/>
      <c r="I2" s="143"/>
      <c r="J2" s="142"/>
      <c r="K2" s="142"/>
      <c r="M2" s="206"/>
      <c r="P2" s="142"/>
      <c r="Q2" s="143"/>
      <c r="R2" s="74"/>
      <c r="S2" s="73"/>
      <c r="T2" s="73"/>
      <c r="U2" s="205"/>
      <c r="V2" s="73"/>
      <c r="W2" s="73"/>
      <c r="X2" s="198"/>
      <c r="Z2" s="73"/>
      <c r="AA2" s="73"/>
      <c r="AC2" s="143"/>
      <c r="AD2" s="73"/>
      <c r="AE2" s="73"/>
      <c r="AF2" s="73"/>
      <c r="AG2" s="73"/>
      <c r="AH2" s="73"/>
      <c r="AI2" s="73"/>
      <c r="AJ2" s="73"/>
      <c r="AK2" s="73"/>
      <c r="AL2" s="198"/>
    </row>
    <row r="3" spans="1:46" s="275" customFormat="1" ht="12.75" customHeight="1">
      <c r="A3" s="258" t="s">
        <v>0</v>
      </c>
      <c r="B3" s="144" t="s">
        <v>1</v>
      </c>
      <c r="C3" s="147"/>
      <c r="D3" s="147"/>
      <c r="E3" s="147"/>
      <c r="F3" s="147"/>
      <c r="G3" s="147"/>
      <c r="H3" s="147"/>
      <c r="I3" s="145"/>
      <c r="J3" s="146"/>
      <c r="K3" s="279"/>
      <c r="L3" s="147"/>
      <c r="M3" s="147"/>
      <c r="N3" s="147"/>
      <c r="O3" s="147"/>
      <c r="P3" s="209"/>
      <c r="Q3" s="210"/>
      <c r="R3" s="210">
        <v>1</v>
      </c>
      <c r="S3" s="280"/>
      <c r="T3" s="210"/>
      <c r="U3" s="210">
        <v>2</v>
      </c>
      <c r="V3" s="280"/>
      <c r="W3" s="210"/>
      <c r="X3" s="210">
        <v>3</v>
      </c>
      <c r="Y3" s="280"/>
      <c r="Z3" s="281"/>
      <c r="AA3" s="210">
        <v>4</v>
      </c>
      <c r="AB3" s="210"/>
      <c r="AC3" s="258"/>
      <c r="AD3" s="258" t="s">
        <v>2</v>
      </c>
      <c r="AE3" s="280"/>
      <c r="AF3" s="280"/>
      <c r="AG3" s="282" t="s">
        <v>3</v>
      </c>
      <c r="AH3" s="281"/>
      <c r="AI3" s="283"/>
      <c r="AJ3" s="284" t="s">
        <v>11</v>
      </c>
      <c r="AK3" s="288"/>
      <c r="AT3" s="285" t="s">
        <v>13</v>
      </c>
    </row>
    <row r="4" spans="1:47" ht="15.75">
      <c r="A4" s="277">
        <v>1</v>
      </c>
      <c r="B4" s="102" t="s">
        <v>49</v>
      </c>
      <c r="C4" s="200"/>
      <c r="D4" s="200"/>
      <c r="E4" s="200"/>
      <c r="F4" s="200"/>
      <c r="G4" s="200"/>
      <c r="H4" s="200"/>
      <c r="I4" s="201"/>
      <c r="J4" s="149"/>
      <c r="K4" s="249"/>
      <c r="L4" s="200"/>
      <c r="M4" s="201"/>
      <c r="N4" s="200"/>
      <c r="O4" s="200"/>
      <c r="P4" s="250"/>
      <c r="Q4" s="246"/>
      <c r="R4" s="247"/>
      <c r="S4" s="248"/>
      <c r="T4" s="151">
        <f>IF(AI11&lt;&gt;"",AI11,"")</f>
        <v>3</v>
      </c>
      <c r="U4" s="152" t="str">
        <f>IF(V4&lt;&gt;"",":","")</f>
        <v>:</v>
      </c>
      <c r="V4" s="153">
        <f>IF(AK11&lt;&gt;"",AK11,"")</f>
        <v>0</v>
      </c>
      <c r="W4" s="151">
        <f>IF(P12&lt;&gt;"",P12,"")</f>
        <v>3</v>
      </c>
      <c r="X4" s="152" t="str">
        <f>IF(Y4&lt;&gt;"",":","")</f>
        <v>:</v>
      </c>
      <c r="Y4" s="153">
        <f>IF(R12&lt;&gt;"",R12,"")</f>
        <v>0</v>
      </c>
      <c r="Z4" s="151">
        <f>IF(P10&lt;&gt;"",P10,"")</f>
        <v>0</v>
      </c>
      <c r="AA4" s="152" t="str">
        <f>IF(AB4&lt;&gt;"",":","")</f>
        <v>:</v>
      </c>
      <c r="AB4" s="154">
        <f>IF(R10&lt;&gt;"",R10,"")</f>
        <v>3</v>
      </c>
      <c r="AC4" s="155">
        <f>IF(Q4&gt;S4,1)+IF(T4&gt;V4,1)+IF(W4&gt;Y4,1)+IF(Z4&gt;AB4,1)</f>
        <v>2</v>
      </c>
      <c r="AD4" s="152" t="str">
        <f>IF(AE4&lt;&gt;"",":","")</f>
        <v>:</v>
      </c>
      <c r="AE4" s="153">
        <f>IF(S4&gt;Q4,1)+IF(V4&gt;T4,1)+IF(Y4&gt;W4,1)+IF(AB4&gt;Z4,1)</f>
        <v>1</v>
      </c>
      <c r="AF4" s="154">
        <f>SUM(Q4,T4,W4,Z4)</f>
        <v>6</v>
      </c>
      <c r="AG4" s="152" t="s">
        <v>14</v>
      </c>
      <c r="AH4" s="154">
        <f>SUM(S4,V4,Y4,AB4)</f>
        <v>3</v>
      </c>
      <c r="AI4" s="211"/>
      <c r="AJ4" s="111">
        <f>RANK(AT4,AT4:AT7)</f>
        <v>2</v>
      </c>
      <c r="AK4" s="212"/>
      <c r="AT4" s="81">
        <f>(AC4-AE4)*1000+(AF4-AH4)*100</f>
        <v>1300</v>
      </c>
      <c r="AU4" s="81"/>
    </row>
    <row r="5" spans="1:47" ht="15.75">
      <c r="A5" s="277">
        <v>2</v>
      </c>
      <c r="B5" s="102" t="s">
        <v>50</v>
      </c>
      <c r="C5" s="200"/>
      <c r="D5" s="200"/>
      <c r="E5" s="200"/>
      <c r="F5" s="200"/>
      <c r="G5" s="200"/>
      <c r="H5" s="200"/>
      <c r="I5" s="201"/>
      <c r="J5" s="149"/>
      <c r="K5" s="249"/>
      <c r="L5" s="200"/>
      <c r="M5" s="201"/>
      <c r="N5" s="200"/>
      <c r="O5" s="200"/>
      <c r="P5" s="250"/>
      <c r="Q5" s="156">
        <f>+V4</f>
        <v>0</v>
      </c>
      <c r="R5" s="152" t="str">
        <f>IF(S5&lt;&gt;"",":","")</f>
        <v>:</v>
      </c>
      <c r="S5" s="157">
        <f>+T4</f>
        <v>3</v>
      </c>
      <c r="T5" s="158"/>
      <c r="U5" s="159"/>
      <c r="V5" s="160"/>
      <c r="W5" s="151">
        <f>IF(P11&lt;&gt;"",P11,"")</f>
        <v>0</v>
      </c>
      <c r="X5" s="152" t="str">
        <f>IF(Y5&lt;&gt;"",":","")</f>
        <v>:</v>
      </c>
      <c r="Y5" s="153">
        <f>IF(R11&lt;&gt;"",R11,"")</f>
        <v>3</v>
      </c>
      <c r="Z5" s="151">
        <f>IF(AI10&lt;&gt;"",AI10,"")</f>
        <v>0</v>
      </c>
      <c r="AA5" s="152" t="str">
        <f>IF(AB5&lt;&gt;"",":","")</f>
        <v>:</v>
      </c>
      <c r="AB5" s="154">
        <f>IF(AK10&lt;&gt;"",AK10,"")</f>
        <v>3</v>
      </c>
      <c r="AC5" s="155">
        <f>IF(Q5&gt;S5,1)+IF(T5&gt;V5,1)+IF(W5&gt;Y5,1)+IF(Z5&gt;AB5,1)</f>
        <v>0</v>
      </c>
      <c r="AD5" s="152" t="str">
        <f>IF(AE5&lt;&gt;"",":","")</f>
        <v>:</v>
      </c>
      <c r="AE5" s="153">
        <f>IF(S5&gt;Q5,1)+IF(V5&gt;T5,1)+IF(Y5&gt;W5,1)+IF(AB5&gt;Z5,1)</f>
        <v>3</v>
      </c>
      <c r="AF5" s="154">
        <f>SUM(Q5,T5,W5,Z5)</f>
        <v>0</v>
      </c>
      <c r="AG5" s="152" t="s">
        <v>14</v>
      </c>
      <c r="AH5" s="154">
        <f>SUM(S5,V5,Y5,AB5)</f>
        <v>9</v>
      </c>
      <c r="AI5" s="211"/>
      <c r="AJ5" s="111">
        <f>RANK(AT5,AT4:AT7)</f>
        <v>4</v>
      </c>
      <c r="AK5" s="213"/>
      <c r="AT5" s="81">
        <f>(AC5-AE5)*1000+(AF5-AH5)*100</f>
        <v>-3900</v>
      </c>
      <c r="AU5" s="81"/>
    </row>
    <row r="6" spans="1:47" ht="15.75">
      <c r="A6" s="277">
        <v>3</v>
      </c>
      <c r="B6" s="102" t="s">
        <v>60</v>
      </c>
      <c r="C6" s="200"/>
      <c r="D6" s="200"/>
      <c r="E6" s="200"/>
      <c r="F6" s="200"/>
      <c r="G6" s="200"/>
      <c r="H6" s="200"/>
      <c r="I6" s="201"/>
      <c r="J6" s="149"/>
      <c r="K6" s="249"/>
      <c r="L6" s="200"/>
      <c r="M6" s="201"/>
      <c r="N6" s="200"/>
      <c r="O6" s="200"/>
      <c r="P6" s="250"/>
      <c r="Q6" s="156">
        <f>+Y4</f>
        <v>0</v>
      </c>
      <c r="R6" s="152" t="str">
        <f>IF(S6&lt;&gt;"",":","")</f>
        <v>:</v>
      </c>
      <c r="S6" s="157">
        <f>+W4</f>
        <v>3</v>
      </c>
      <c r="T6" s="156">
        <f>+Y5</f>
        <v>3</v>
      </c>
      <c r="U6" s="152" t="str">
        <f>IF(V6&lt;&gt;"",":","")</f>
        <v>:</v>
      </c>
      <c r="V6" s="157">
        <f>+W5</f>
        <v>0</v>
      </c>
      <c r="W6" s="160"/>
      <c r="X6" s="161"/>
      <c r="Y6" s="162"/>
      <c r="Z6" s="151">
        <f>IF(AI12&lt;&gt;"",AI12,"")</f>
        <v>0</v>
      </c>
      <c r="AA6" s="152" t="str">
        <f>IF(AB6&lt;&gt;"",":","")</f>
        <v>:</v>
      </c>
      <c r="AB6" s="154">
        <f>IF(AK12&lt;&gt;"",AK12,"")</f>
        <v>3</v>
      </c>
      <c r="AC6" s="155">
        <f>IF(Q6&gt;S6,1)+IF(T6&gt;V6,1)+IF(W6&gt;Y6,1)+IF(Z6&gt;AB6,1)</f>
        <v>1</v>
      </c>
      <c r="AD6" s="152" t="str">
        <f>IF(AE6&lt;&gt;"",":","")</f>
        <v>:</v>
      </c>
      <c r="AE6" s="153">
        <f>IF(S6&gt;Q6,1)+IF(V6&gt;T6,1)+IF(Y6&gt;W6,1)+IF(AB6&gt;Z6,1)</f>
        <v>2</v>
      </c>
      <c r="AF6" s="154">
        <f>SUM(Q6,T6,W6,Z6)</f>
        <v>3</v>
      </c>
      <c r="AG6" s="152" t="s">
        <v>14</v>
      </c>
      <c r="AH6" s="154">
        <f>SUM(S6,V6,Y6,AB6)</f>
        <v>6</v>
      </c>
      <c r="AI6" s="211"/>
      <c r="AJ6" s="111">
        <f>RANK(AT6,AT4:AT7)</f>
        <v>3</v>
      </c>
      <c r="AK6" s="214"/>
      <c r="AT6" s="81">
        <f>(AC6-AE6)*1000+(AF6-AH6)*100</f>
        <v>-1300</v>
      </c>
      <c r="AU6" s="81"/>
    </row>
    <row r="7" spans="1:47" ht="16.5" thickBot="1">
      <c r="A7" s="278">
        <v>4</v>
      </c>
      <c r="B7" s="107" t="s">
        <v>51</v>
      </c>
      <c r="C7" s="202"/>
      <c r="D7" s="202"/>
      <c r="E7" s="202"/>
      <c r="F7" s="202"/>
      <c r="G7" s="202"/>
      <c r="H7" s="202"/>
      <c r="I7" s="203"/>
      <c r="J7" s="164"/>
      <c r="K7" s="251"/>
      <c r="L7" s="202"/>
      <c r="M7" s="203"/>
      <c r="N7" s="202"/>
      <c r="O7" s="202"/>
      <c r="P7" s="252"/>
      <c r="Q7" s="165">
        <f>+AB4</f>
        <v>3</v>
      </c>
      <c r="R7" s="166" t="str">
        <f>IF(S7&lt;&gt;"",":","")</f>
        <v>:</v>
      </c>
      <c r="S7" s="167">
        <f>+Z4</f>
        <v>0</v>
      </c>
      <c r="T7" s="165">
        <f>+AB5</f>
        <v>3</v>
      </c>
      <c r="U7" s="166" t="str">
        <f>IF(V7&lt;&gt;"",":","")</f>
        <v>:</v>
      </c>
      <c r="V7" s="167">
        <f>+Z5</f>
        <v>0</v>
      </c>
      <c r="W7" s="165">
        <f>+AB6</f>
        <v>3</v>
      </c>
      <c r="X7" s="166" t="str">
        <f>IF(Y7&lt;&gt;"",":","")</f>
        <v>:</v>
      </c>
      <c r="Y7" s="168">
        <f>+Z6</f>
        <v>0</v>
      </c>
      <c r="Z7" s="169"/>
      <c r="AA7" s="170"/>
      <c r="AB7" s="171"/>
      <c r="AC7" s="172">
        <f>IF(Q7&gt;S7,1)+IF(T7&gt;V7,1)+IF(W7&gt;Y7,1)+IF(Z7&gt;AB7,1)</f>
        <v>3</v>
      </c>
      <c r="AD7" s="166" t="str">
        <f>IF(AE7&lt;&gt;"",":","")</f>
        <v>:</v>
      </c>
      <c r="AE7" s="168">
        <f>IF(S7&gt;Q7,1)+IF(V7&gt;T7,1)+IF(Y7&gt;W7,1)+IF(AB7&gt;Z7,1)</f>
        <v>0</v>
      </c>
      <c r="AF7" s="173">
        <f>SUM(Q7,T7,W7,Z7)</f>
        <v>9</v>
      </c>
      <c r="AG7" s="166" t="s">
        <v>14</v>
      </c>
      <c r="AH7" s="173">
        <f>SUM(S7,V7,Y7,AB7)</f>
        <v>0</v>
      </c>
      <c r="AI7" s="215"/>
      <c r="AJ7" s="117">
        <f>RANK(AT7,AT4:AT7)</f>
        <v>1</v>
      </c>
      <c r="AK7" s="216"/>
      <c r="AT7" s="81">
        <f>(AC7-AE7)*1000+(AF7-AH7)*100</f>
        <v>3900</v>
      </c>
      <c r="AU7" s="81"/>
    </row>
    <row r="8" spans="1:18" ht="9.75" customHeight="1" thickBot="1">
      <c r="A8" s="20"/>
      <c r="K8" s="89"/>
      <c r="R8" s="2"/>
    </row>
    <row r="9" spans="1:37" ht="12.75" customHeight="1">
      <c r="A9" s="83"/>
      <c r="B9" s="84"/>
      <c r="C9" s="84"/>
      <c r="D9" s="217"/>
      <c r="E9" s="218" t="s">
        <v>1</v>
      </c>
      <c r="F9" s="219"/>
      <c r="G9" s="219"/>
      <c r="H9" s="219"/>
      <c r="I9" s="219"/>
      <c r="J9" s="219"/>
      <c r="K9" s="218" t="s">
        <v>1</v>
      </c>
      <c r="L9" s="89"/>
      <c r="M9" s="219"/>
      <c r="N9" s="84"/>
      <c r="O9" s="89"/>
      <c r="P9" s="220" t="s">
        <v>4</v>
      </c>
      <c r="Q9" s="221"/>
      <c r="R9" s="221"/>
      <c r="S9" s="222"/>
      <c r="T9" s="223"/>
      <c r="U9" s="220"/>
      <c r="V9" s="221"/>
      <c r="W9" s="224"/>
      <c r="X9" s="221" t="s">
        <v>1</v>
      </c>
      <c r="Y9" s="221"/>
      <c r="Z9" s="89"/>
      <c r="AA9" s="221"/>
      <c r="AB9" s="221"/>
      <c r="AC9" s="221"/>
      <c r="AD9" s="221" t="s">
        <v>1</v>
      </c>
      <c r="AE9" s="89"/>
      <c r="AF9" s="221"/>
      <c r="AG9" s="221"/>
      <c r="AH9" s="89"/>
      <c r="AI9" s="220" t="s">
        <v>4</v>
      </c>
      <c r="AJ9" s="221"/>
      <c r="AK9" s="225"/>
    </row>
    <row r="10" spans="1:37" ht="12.75">
      <c r="A10" s="233" t="s">
        <v>5</v>
      </c>
      <c r="B10" s="174">
        <v>1</v>
      </c>
      <c r="C10" s="226" t="s">
        <v>6</v>
      </c>
      <c r="D10" s="234">
        <v>4</v>
      </c>
      <c r="E10" s="174" t="str">
        <f>IF($B$4&lt;&gt;"",$B$4,"")</f>
        <v>Knöller, Timon</v>
      </c>
      <c r="F10" s="175"/>
      <c r="G10" s="175"/>
      <c r="H10" s="175"/>
      <c r="I10" s="175"/>
      <c r="J10" s="176" t="s">
        <v>6</v>
      </c>
      <c r="K10" s="177" t="str">
        <f>IF($B$7&lt;&gt;"",$B$7,"")</f>
        <v>Reuster, Finn</v>
      </c>
      <c r="L10" s="175"/>
      <c r="M10" s="175"/>
      <c r="N10" s="178"/>
      <c r="O10" s="150"/>
      <c r="P10" s="148">
        <v>0</v>
      </c>
      <c r="Q10" s="152" t="str">
        <f>IF(R10&lt;&gt;"",":","")</f>
        <v>:</v>
      </c>
      <c r="R10" s="179">
        <v>3</v>
      </c>
      <c r="S10" s="227"/>
      <c r="T10" s="181"/>
      <c r="U10" s="241">
        <v>2</v>
      </c>
      <c r="V10" s="228" t="s">
        <v>6</v>
      </c>
      <c r="W10" s="181">
        <v>4</v>
      </c>
      <c r="X10" s="180" t="str">
        <f>IF($B$5&lt;&gt;"",$B$5,"")</f>
        <v>Probst, Nigel</v>
      </c>
      <c r="Y10" s="181"/>
      <c r="Z10" s="181"/>
      <c r="AA10" s="181"/>
      <c r="AB10" s="181"/>
      <c r="AC10" s="182" t="s">
        <v>6</v>
      </c>
      <c r="AD10" s="177" t="str">
        <f>IF($B$7&lt;&gt;"",$B$7,"")</f>
        <v>Reuster, Finn</v>
      </c>
      <c r="AE10" s="181"/>
      <c r="AF10" s="181"/>
      <c r="AG10" s="181"/>
      <c r="AH10" s="181"/>
      <c r="AI10" s="183">
        <v>0</v>
      </c>
      <c r="AJ10" s="152" t="str">
        <f>IF(AK10&lt;&gt;"",":","")</f>
        <v>:</v>
      </c>
      <c r="AK10" s="184">
        <v>3</v>
      </c>
    </row>
    <row r="11" spans="1:37" ht="12.75" customHeight="1">
      <c r="A11" s="229"/>
      <c r="B11" s="235">
        <v>2</v>
      </c>
      <c r="C11" s="236" t="s">
        <v>6</v>
      </c>
      <c r="D11" s="237">
        <v>3</v>
      </c>
      <c r="E11" s="174" t="str">
        <f>IF($B$5&lt;&gt;"",$B$5,"")</f>
        <v>Probst, Nigel</v>
      </c>
      <c r="F11" s="156"/>
      <c r="G11" s="156"/>
      <c r="H11" s="156"/>
      <c r="I11" s="156"/>
      <c r="J11" s="154" t="s">
        <v>6</v>
      </c>
      <c r="K11" s="185" t="str">
        <f>IF($B$6&lt;&gt;"",$B$6,"")</f>
        <v>Schmitz, Tom</v>
      </c>
      <c r="L11" s="156"/>
      <c r="M11" s="156"/>
      <c r="N11" s="186"/>
      <c r="O11" s="150"/>
      <c r="P11" s="148">
        <v>0</v>
      </c>
      <c r="Q11" s="152" t="str">
        <f>IF(R11&lt;&gt;"",":","")</f>
        <v>:</v>
      </c>
      <c r="R11" s="179">
        <v>3</v>
      </c>
      <c r="S11" s="227" t="s">
        <v>10</v>
      </c>
      <c r="T11" s="230"/>
      <c r="U11" s="174">
        <v>1</v>
      </c>
      <c r="V11" s="226" t="s">
        <v>6</v>
      </c>
      <c r="W11" s="234">
        <v>2</v>
      </c>
      <c r="X11" s="174" t="str">
        <f>IF($B$4&lt;&gt;"",$B$4,"")</f>
        <v>Knöller, Timon</v>
      </c>
      <c r="Y11" s="181"/>
      <c r="Z11" s="175"/>
      <c r="AA11" s="175"/>
      <c r="AB11" s="175"/>
      <c r="AC11" s="182" t="s">
        <v>6</v>
      </c>
      <c r="AD11" s="174" t="str">
        <f>IF($B$5&lt;&gt;"",$B$5,"")</f>
        <v>Probst, Nigel</v>
      </c>
      <c r="AE11" s="175"/>
      <c r="AF11" s="181"/>
      <c r="AG11" s="175"/>
      <c r="AH11" s="175"/>
      <c r="AI11" s="148">
        <v>3</v>
      </c>
      <c r="AJ11" s="152" t="str">
        <f>IF(AK11&lt;&gt;"",":","")</f>
        <v>:</v>
      </c>
      <c r="AK11" s="184">
        <v>0</v>
      </c>
    </row>
    <row r="12" spans="1:38" s="208" customFormat="1" ht="12.75" customHeight="1" thickBot="1">
      <c r="A12" s="238" t="s">
        <v>9</v>
      </c>
      <c r="B12" s="199">
        <v>1</v>
      </c>
      <c r="C12" s="239" t="s">
        <v>6</v>
      </c>
      <c r="D12" s="240">
        <v>3</v>
      </c>
      <c r="E12" s="187" t="str">
        <f>IF($B$4&lt;&gt;"",$B$4,"")</f>
        <v>Knöller, Timon</v>
      </c>
      <c r="F12" s="188"/>
      <c r="G12" s="188"/>
      <c r="H12" s="188"/>
      <c r="I12" s="188"/>
      <c r="J12" s="173" t="s">
        <v>6</v>
      </c>
      <c r="K12" s="189" t="str">
        <f>IF($B$6&lt;&gt;"",$B$6,"")</f>
        <v>Schmitz, Tom</v>
      </c>
      <c r="L12" s="188"/>
      <c r="M12" s="188"/>
      <c r="N12" s="190"/>
      <c r="O12" s="191"/>
      <c r="P12" s="163">
        <v>3</v>
      </c>
      <c r="Q12" s="166" t="str">
        <f>IF(R12&lt;&gt;"",":","")</f>
        <v>:</v>
      </c>
      <c r="R12" s="192">
        <v>0</v>
      </c>
      <c r="S12" s="231"/>
      <c r="T12" s="232"/>
      <c r="U12" s="165">
        <v>3</v>
      </c>
      <c r="V12" s="195" t="s">
        <v>6</v>
      </c>
      <c r="W12" s="167">
        <v>4</v>
      </c>
      <c r="X12" s="193" t="str">
        <f>IF($B$6&lt;&gt;"",$B$6,"")</f>
        <v>Schmitz, Tom</v>
      </c>
      <c r="Y12" s="194"/>
      <c r="Z12" s="165"/>
      <c r="AA12" s="165"/>
      <c r="AB12" s="165"/>
      <c r="AC12" s="195" t="s">
        <v>6</v>
      </c>
      <c r="AD12" s="196" t="str">
        <f>IF($B$7&lt;&gt;"",$B$7,"")</f>
        <v>Reuster, Finn</v>
      </c>
      <c r="AE12" s="165"/>
      <c r="AF12" s="194"/>
      <c r="AG12" s="165"/>
      <c r="AH12" s="165"/>
      <c r="AI12" s="163">
        <v>0</v>
      </c>
      <c r="AJ12" s="166" t="str">
        <f>IF(AK12&lt;&gt;"",":","")</f>
        <v>:</v>
      </c>
      <c r="AK12" s="197">
        <v>3</v>
      </c>
      <c r="AL12" s="2"/>
    </row>
    <row r="13" spans="1:45" s="208" customFormat="1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"/>
      <c r="AM13" s="2"/>
      <c r="AN13" s="2"/>
      <c r="AO13" s="2"/>
      <c r="AP13" s="2"/>
      <c r="AQ13" s="2"/>
      <c r="AR13" s="2"/>
      <c r="AS13" s="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2" customWidth="1"/>
    <col min="2" max="9" width="2.00390625" style="2" customWidth="1"/>
    <col min="10" max="10" width="3.8515625" style="2" customWidth="1"/>
    <col min="11" max="11" width="2.00390625" style="2" customWidth="1"/>
    <col min="12" max="12" width="2.140625" style="2" customWidth="1"/>
    <col min="13" max="15" width="2.00390625" style="2" customWidth="1"/>
    <col min="16" max="16" width="2.140625" style="2" customWidth="1"/>
    <col min="17" max="17" width="2.00390625" style="2" customWidth="1"/>
    <col min="18" max="18" width="2.00390625" style="20" customWidth="1"/>
    <col min="19" max="28" width="2.00390625" style="2" customWidth="1"/>
    <col min="29" max="31" width="2.28125" style="2" customWidth="1"/>
    <col min="32" max="32" width="2.8515625" style="2" customWidth="1"/>
    <col min="33" max="33" width="2.28125" style="2" customWidth="1"/>
    <col min="34" max="34" width="2.8515625" style="2" customWidth="1"/>
    <col min="35" max="35" width="2.00390625" style="2" customWidth="1"/>
    <col min="36" max="36" width="2.8515625" style="2" customWidth="1"/>
    <col min="37" max="37" width="2.00390625" style="2" customWidth="1"/>
    <col min="38" max="38" width="1.8515625" style="2" customWidth="1"/>
    <col min="39" max="44" width="2.00390625" style="2" customWidth="1"/>
    <col min="45" max="45" width="4.00390625" style="2" customWidth="1"/>
    <col min="46" max="46" width="11.57421875" style="2" hidden="1" customWidth="1"/>
    <col min="47" max="52" width="11.57421875" style="2" customWidth="1"/>
    <col min="53" max="53" width="11.421875" style="2" customWidth="1"/>
    <col min="54" max="16384" width="11.57421875" style="2" customWidth="1"/>
  </cols>
  <sheetData>
    <row r="1" spans="1:37" ht="23.25">
      <c r="A1" s="101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3"/>
      <c r="T1" s="73"/>
      <c r="U1" s="73"/>
      <c r="V1" s="73"/>
      <c r="W1" s="73"/>
      <c r="X1" s="73"/>
      <c r="Y1" s="245"/>
      <c r="Z1" s="73"/>
      <c r="AA1" s="73"/>
      <c r="AB1" s="73"/>
      <c r="AC1" s="204"/>
      <c r="AF1" s="73"/>
      <c r="AG1" s="73"/>
      <c r="AH1" s="73"/>
      <c r="AI1" s="207"/>
      <c r="AJ1" s="73"/>
      <c r="AK1" s="286" t="s">
        <v>23</v>
      </c>
    </row>
    <row r="2" spans="1:38" ht="14.25" customHeight="1" thickBot="1">
      <c r="A2" s="198"/>
      <c r="B2" s="198"/>
      <c r="C2" s="198"/>
      <c r="D2" s="198"/>
      <c r="E2" s="142"/>
      <c r="G2" s="142"/>
      <c r="H2" s="142"/>
      <c r="I2" s="143"/>
      <c r="J2" s="142"/>
      <c r="K2" s="142"/>
      <c r="M2" s="206"/>
      <c r="P2" s="142"/>
      <c r="Q2" s="143"/>
      <c r="R2" s="74"/>
      <c r="S2" s="73"/>
      <c r="T2" s="73"/>
      <c r="U2" s="205"/>
      <c r="V2" s="73"/>
      <c r="W2" s="73"/>
      <c r="X2" s="198"/>
      <c r="Z2" s="73"/>
      <c r="AA2" s="73"/>
      <c r="AC2" s="143"/>
      <c r="AD2" s="73"/>
      <c r="AE2" s="73"/>
      <c r="AF2" s="73"/>
      <c r="AG2" s="73"/>
      <c r="AH2" s="73"/>
      <c r="AI2" s="73"/>
      <c r="AJ2" s="73"/>
      <c r="AK2" s="73"/>
      <c r="AL2" s="198"/>
    </row>
    <row r="3" spans="1:46" s="275" customFormat="1" ht="12.75" customHeight="1">
      <c r="A3" s="258" t="s">
        <v>0</v>
      </c>
      <c r="B3" s="144" t="s">
        <v>1</v>
      </c>
      <c r="C3" s="147"/>
      <c r="D3" s="147"/>
      <c r="E3" s="147"/>
      <c r="F3" s="147"/>
      <c r="G3" s="147"/>
      <c r="H3" s="147"/>
      <c r="I3" s="145"/>
      <c r="J3" s="146"/>
      <c r="K3" s="279"/>
      <c r="L3" s="147"/>
      <c r="M3" s="147"/>
      <c r="N3" s="147"/>
      <c r="O3" s="147"/>
      <c r="P3" s="209"/>
      <c r="Q3" s="210"/>
      <c r="R3" s="210">
        <v>1</v>
      </c>
      <c r="S3" s="280"/>
      <c r="T3" s="210"/>
      <c r="U3" s="210">
        <v>2</v>
      </c>
      <c r="V3" s="280"/>
      <c r="W3" s="210"/>
      <c r="X3" s="210">
        <v>3</v>
      </c>
      <c r="Y3" s="280"/>
      <c r="Z3" s="281"/>
      <c r="AA3" s="210">
        <v>4</v>
      </c>
      <c r="AB3" s="210"/>
      <c r="AC3" s="258"/>
      <c r="AD3" s="258" t="s">
        <v>2</v>
      </c>
      <c r="AE3" s="280"/>
      <c r="AF3" s="280"/>
      <c r="AG3" s="282" t="s">
        <v>3</v>
      </c>
      <c r="AH3" s="281"/>
      <c r="AI3" s="283"/>
      <c r="AJ3" s="284" t="s">
        <v>11</v>
      </c>
      <c r="AK3" s="288"/>
      <c r="AT3" s="285" t="s">
        <v>13</v>
      </c>
    </row>
    <row r="4" spans="1:47" ht="15.75">
      <c r="A4" s="277">
        <v>1</v>
      </c>
      <c r="B4" s="102" t="s">
        <v>25</v>
      </c>
      <c r="C4" s="200"/>
      <c r="D4" s="200"/>
      <c r="E4" s="200"/>
      <c r="F4" s="200"/>
      <c r="G4" s="200"/>
      <c r="H4" s="200"/>
      <c r="I4" s="201"/>
      <c r="J4" s="149"/>
      <c r="K4" s="249"/>
      <c r="L4" s="200"/>
      <c r="M4" s="201"/>
      <c r="N4" s="200"/>
      <c r="O4" s="200"/>
      <c r="P4" s="250"/>
      <c r="Q4" s="246"/>
      <c r="R4" s="247"/>
      <c r="S4" s="248"/>
      <c r="T4" s="151">
        <f>IF(AI11&lt;&gt;"",AI11,"")</f>
        <v>3</v>
      </c>
      <c r="U4" s="152" t="str">
        <f>IF(V4&lt;&gt;"",":","")</f>
        <v>:</v>
      </c>
      <c r="V4" s="153">
        <f>IF(AK11&lt;&gt;"",AK11,"")</f>
        <v>0</v>
      </c>
      <c r="W4" s="151">
        <f>IF(P12&lt;&gt;"",P12,"")</f>
        <v>3</v>
      </c>
      <c r="X4" s="152" t="str">
        <f>IF(Y4&lt;&gt;"",":","")</f>
        <v>:</v>
      </c>
      <c r="Y4" s="153">
        <f>IF(R12&lt;&gt;"",R12,"")</f>
        <v>0</v>
      </c>
      <c r="Z4" s="151">
        <f>IF(P10&lt;&gt;"",P10,"")</f>
        <v>3</v>
      </c>
      <c r="AA4" s="152" t="str">
        <f>IF(AB4&lt;&gt;"",":","")</f>
        <v>:</v>
      </c>
      <c r="AB4" s="154">
        <f>IF(R10&lt;&gt;"",R10,"")</f>
        <v>2</v>
      </c>
      <c r="AC4" s="155">
        <f>IF(Q4&gt;S4,1)+IF(T4&gt;V4,1)+IF(W4&gt;Y4,1)+IF(Z4&gt;AB4,1)</f>
        <v>3</v>
      </c>
      <c r="AD4" s="152" t="str">
        <f>IF(AE4&lt;&gt;"",":","")</f>
        <v>:</v>
      </c>
      <c r="AE4" s="153">
        <f>IF(S4&gt;Q4,1)+IF(V4&gt;T4,1)+IF(Y4&gt;W4,1)+IF(AB4&gt;Z4,1)</f>
        <v>0</v>
      </c>
      <c r="AF4" s="154">
        <f>SUM(Q4,T4,W4,Z4)</f>
        <v>9</v>
      </c>
      <c r="AG4" s="152" t="s">
        <v>14</v>
      </c>
      <c r="AH4" s="154">
        <f>SUM(S4,V4,Y4,AB4)</f>
        <v>2</v>
      </c>
      <c r="AI4" s="211"/>
      <c r="AJ4" s="111">
        <f>RANK(AT4,AT4:AT7)</f>
        <v>1</v>
      </c>
      <c r="AK4" s="212"/>
      <c r="AT4" s="81">
        <f>(AC4-AE4)*1000+(AF4-AH4)*100</f>
        <v>3700</v>
      </c>
      <c r="AU4" s="81"/>
    </row>
    <row r="5" spans="1:47" ht="15.75">
      <c r="A5" s="277">
        <v>2</v>
      </c>
      <c r="B5" s="102" t="s">
        <v>24</v>
      </c>
      <c r="C5" s="200"/>
      <c r="D5" s="200"/>
      <c r="E5" s="200"/>
      <c r="F5" s="200"/>
      <c r="G5" s="200"/>
      <c r="H5" s="200"/>
      <c r="I5" s="201"/>
      <c r="J5" s="149"/>
      <c r="K5" s="249"/>
      <c r="L5" s="200"/>
      <c r="M5" s="201"/>
      <c r="N5" s="200"/>
      <c r="O5" s="200"/>
      <c r="P5" s="250"/>
      <c r="Q5" s="156">
        <f>+V4</f>
        <v>0</v>
      </c>
      <c r="R5" s="152" t="str">
        <f>IF(S5&lt;&gt;"",":","")</f>
        <v>:</v>
      </c>
      <c r="S5" s="157">
        <f>+T4</f>
        <v>3</v>
      </c>
      <c r="T5" s="158"/>
      <c r="U5" s="159"/>
      <c r="V5" s="160"/>
      <c r="W5" s="151">
        <f>IF(P11&lt;&gt;"",P11,"")</f>
        <v>1</v>
      </c>
      <c r="X5" s="152" t="str">
        <f>IF(Y5&lt;&gt;"",":","")</f>
        <v>:</v>
      </c>
      <c r="Y5" s="153">
        <f>IF(R11&lt;&gt;"",R11,"")</f>
        <v>3</v>
      </c>
      <c r="Z5" s="151">
        <f>IF(AI10&lt;&gt;"",AI10,"")</f>
        <v>2</v>
      </c>
      <c r="AA5" s="152" t="str">
        <f>IF(AB5&lt;&gt;"",":","")</f>
        <v>:</v>
      </c>
      <c r="AB5" s="154">
        <f>IF(AK10&lt;&gt;"",AK10,"")</f>
        <v>3</v>
      </c>
      <c r="AC5" s="155">
        <f>IF(Q5&gt;S5,1)+IF(T5&gt;V5,1)+IF(W5&gt;Y5,1)+IF(Z5&gt;AB5,1)</f>
        <v>0</v>
      </c>
      <c r="AD5" s="152" t="str">
        <f>IF(AE5&lt;&gt;"",":","")</f>
        <v>:</v>
      </c>
      <c r="AE5" s="153">
        <f>IF(S5&gt;Q5,1)+IF(V5&gt;T5,1)+IF(Y5&gt;W5,1)+IF(AB5&gt;Z5,1)</f>
        <v>3</v>
      </c>
      <c r="AF5" s="154">
        <f>SUM(Q5,T5,W5,Z5)</f>
        <v>3</v>
      </c>
      <c r="AG5" s="152" t="s">
        <v>14</v>
      </c>
      <c r="AH5" s="154">
        <f>SUM(S5,V5,Y5,AB5)</f>
        <v>9</v>
      </c>
      <c r="AI5" s="211"/>
      <c r="AJ5" s="111">
        <f>RANK(AT5,AT4:AT7)</f>
        <v>4</v>
      </c>
      <c r="AK5" s="213"/>
      <c r="AT5" s="81">
        <f>(AC5-AE5)*1000+(AF5-AH5)*100</f>
        <v>-3600</v>
      </c>
      <c r="AU5" s="81"/>
    </row>
    <row r="6" spans="1:47" ht="15.75">
      <c r="A6" s="277">
        <v>3</v>
      </c>
      <c r="B6" s="102" t="s">
        <v>26</v>
      </c>
      <c r="C6" s="200"/>
      <c r="D6" s="200"/>
      <c r="E6" s="200"/>
      <c r="F6" s="200"/>
      <c r="G6" s="200"/>
      <c r="H6" s="200"/>
      <c r="I6" s="201"/>
      <c r="J6" s="149"/>
      <c r="K6" s="249"/>
      <c r="L6" s="200"/>
      <c r="M6" s="201"/>
      <c r="N6" s="200"/>
      <c r="O6" s="200"/>
      <c r="P6" s="250"/>
      <c r="Q6" s="156">
        <f>+Y4</f>
        <v>0</v>
      </c>
      <c r="R6" s="152" t="str">
        <f>IF(S6&lt;&gt;"",":","")</f>
        <v>:</v>
      </c>
      <c r="S6" s="157">
        <f>+W4</f>
        <v>3</v>
      </c>
      <c r="T6" s="156">
        <f>+Y5</f>
        <v>3</v>
      </c>
      <c r="U6" s="152" t="str">
        <f>IF(V6&lt;&gt;"",":","")</f>
        <v>:</v>
      </c>
      <c r="V6" s="157">
        <f>+W5</f>
        <v>1</v>
      </c>
      <c r="W6" s="160"/>
      <c r="X6" s="161"/>
      <c r="Y6" s="162"/>
      <c r="Z6" s="151">
        <f>IF(AI12&lt;&gt;"",AI12,"")</f>
        <v>1</v>
      </c>
      <c r="AA6" s="152" t="str">
        <f>IF(AB6&lt;&gt;"",":","")</f>
        <v>:</v>
      </c>
      <c r="AB6" s="154">
        <f>IF(AK12&lt;&gt;"",AK12,"")</f>
        <v>3</v>
      </c>
      <c r="AC6" s="155">
        <f>IF(Q6&gt;S6,1)+IF(T6&gt;V6,1)+IF(W6&gt;Y6,1)+IF(Z6&gt;AB6,1)</f>
        <v>1</v>
      </c>
      <c r="AD6" s="152" t="str">
        <f>IF(AE6&lt;&gt;"",":","")</f>
        <v>:</v>
      </c>
      <c r="AE6" s="153">
        <f>IF(S6&gt;Q6,1)+IF(V6&gt;T6,1)+IF(Y6&gt;W6,1)+IF(AB6&gt;Z6,1)</f>
        <v>2</v>
      </c>
      <c r="AF6" s="154">
        <f>SUM(Q6,T6,W6,Z6)</f>
        <v>4</v>
      </c>
      <c r="AG6" s="152" t="s">
        <v>14</v>
      </c>
      <c r="AH6" s="154">
        <f>SUM(S6,V6,Y6,AB6)</f>
        <v>7</v>
      </c>
      <c r="AI6" s="211"/>
      <c r="AJ6" s="111">
        <f>RANK(AT6,AT4:AT7)</f>
        <v>3</v>
      </c>
      <c r="AK6" s="214"/>
      <c r="AT6" s="81">
        <f>(AC6-AE6)*1000+(AF6-AH6)*100</f>
        <v>-1300</v>
      </c>
      <c r="AU6" s="81"/>
    </row>
    <row r="7" spans="1:47" ht="16.5" thickBot="1">
      <c r="A7" s="278">
        <v>4</v>
      </c>
      <c r="B7" s="107" t="s">
        <v>27</v>
      </c>
      <c r="C7" s="202"/>
      <c r="D7" s="202"/>
      <c r="E7" s="202"/>
      <c r="F7" s="202"/>
      <c r="G7" s="202"/>
      <c r="H7" s="202"/>
      <c r="I7" s="203"/>
      <c r="J7" s="164"/>
      <c r="K7" s="251"/>
      <c r="L7" s="202"/>
      <c r="M7" s="203"/>
      <c r="N7" s="202"/>
      <c r="O7" s="202"/>
      <c r="P7" s="252"/>
      <c r="Q7" s="165">
        <f>+AB4</f>
        <v>2</v>
      </c>
      <c r="R7" s="166" t="str">
        <f>IF(S7&lt;&gt;"",":","")</f>
        <v>:</v>
      </c>
      <c r="S7" s="167">
        <f>+Z4</f>
        <v>3</v>
      </c>
      <c r="T7" s="165">
        <f>+AB5</f>
        <v>3</v>
      </c>
      <c r="U7" s="166" t="str">
        <f>IF(V7&lt;&gt;"",":","")</f>
        <v>:</v>
      </c>
      <c r="V7" s="167">
        <f>+Z5</f>
        <v>2</v>
      </c>
      <c r="W7" s="165">
        <f>+AB6</f>
        <v>3</v>
      </c>
      <c r="X7" s="166" t="str">
        <f>IF(Y7&lt;&gt;"",":","")</f>
        <v>:</v>
      </c>
      <c r="Y7" s="168">
        <f>+Z6</f>
        <v>1</v>
      </c>
      <c r="Z7" s="169"/>
      <c r="AA7" s="170"/>
      <c r="AB7" s="171"/>
      <c r="AC7" s="172">
        <f>IF(Q7&gt;S7,1)+IF(T7&gt;V7,1)+IF(W7&gt;Y7,1)+IF(Z7&gt;AB7,1)</f>
        <v>2</v>
      </c>
      <c r="AD7" s="166" t="str">
        <f>IF(AE7&lt;&gt;"",":","")</f>
        <v>:</v>
      </c>
      <c r="AE7" s="168">
        <f>IF(S7&gt;Q7,1)+IF(V7&gt;T7,1)+IF(Y7&gt;W7,1)+IF(AB7&gt;Z7,1)</f>
        <v>1</v>
      </c>
      <c r="AF7" s="173">
        <f>SUM(Q7,T7,W7,Z7)</f>
        <v>8</v>
      </c>
      <c r="AG7" s="166" t="s">
        <v>14</v>
      </c>
      <c r="AH7" s="173">
        <f>SUM(S7,V7,Y7,AB7)</f>
        <v>6</v>
      </c>
      <c r="AI7" s="215"/>
      <c r="AJ7" s="117">
        <f>RANK(AT7,AT4:AT7)</f>
        <v>2</v>
      </c>
      <c r="AK7" s="216"/>
      <c r="AT7" s="81">
        <f>(AC7-AE7)*1000+(AF7-AH7)*100</f>
        <v>1200</v>
      </c>
      <c r="AU7" s="81"/>
    </row>
    <row r="8" spans="1:18" ht="9.75" customHeight="1" thickBot="1">
      <c r="A8" s="20"/>
      <c r="K8" s="89"/>
      <c r="R8" s="2"/>
    </row>
    <row r="9" spans="1:37" ht="12.75" customHeight="1">
      <c r="A9" s="83"/>
      <c r="B9" s="84"/>
      <c r="C9" s="84"/>
      <c r="D9" s="217"/>
      <c r="E9" s="218" t="s">
        <v>1</v>
      </c>
      <c r="F9" s="219"/>
      <c r="G9" s="219"/>
      <c r="H9" s="219"/>
      <c r="I9" s="219"/>
      <c r="J9" s="219"/>
      <c r="K9" s="218" t="s">
        <v>1</v>
      </c>
      <c r="L9" s="89"/>
      <c r="M9" s="219"/>
      <c r="N9" s="84"/>
      <c r="O9" s="89"/>
      <c r="P9" s="220" t="s">
        <v>4</v>
      </c>
      <c r="Q9" s="221"/>
      <c r="R9" s="221"/>
      <c r="S9" s="222"/>
      <c r="T9" s="223"/>
      <c r="U9" s="220"/>
      <c r="V9" s="221"/>
      <c r="W9" s="224"/>
      <c r="X9" s="221" t="s">
        <v>1</v>
      </c>
      <c r="Y9" s="221"/>
      <c r="Z9" s="89"/>
      <c r="AA9" s="221"/>
      <c r="AB9" s="221"/>
      <c r="AC9" s="221"/>
      <c r="AD9" s="221" t="s">
        <v>1</v>
      </c>
      <c r="AE9" s="89"/>
      <c r="AF9" s="221"/>
      <c r="AG9" s="221"/>
      <c r="AH9" s="89"/>
      <c r="AI9" s="220" t="s">
        <v>4</v>
      </c>
      <c r="AJ9" s="221"/>
      <c r="AK9" s="225"/>
    </row>
    <row r="10" spans="1:37" ht="12.75">
      <c r="A10" s="233" t="s">
        <v>5</v>
      </c>
      <c r="B10" s="174">
        <v>1</v>
      </c>
      <c r="C10" s="226" t="s">
        <v>6</v>
      </c>
      <c r="D10" s="234">
        <v>4</v>
      </c>
      <c r="E10" s="174" t="str">
        <f>IF($B$4&lt;&gt;"",$B$4,"")</f>
        <v>Huft/Hörndl</v>
      </c>
      <c r="F10" s="175"/>
      <c r="G10" s="175"/>
      <c r="H10" s="175"/>
      <c r="I10" s="175"/>
      <c r="J10" s="176" t="s">
        <v>6</v>
      </c>
      <c r="K10" s="177" t="str">
        <f>IF($B$7&lt;&gt;"",$B$7,"")</f>
        <v>Rapp/Schwab</v>
      </c>
      <c r="L10" s="175"/>
      <c r="M10" s="175"/>
      <c r="N10" s="178"/>
      <c r="O10" s="150"/>
      <c r="P10" s="148">
        <v>3</v>
      </c>
      <c r="Q10" s="152" t="str">
        <f>IF(R10&lt;&gt;"",":","")</f>
        <v>:</v>
      </c>
      <c r="R10" s="179">
        <v>2</v>
      </c>
      <c r="S10" s="227"/>
      <c r="T10" s="181"/>
      <c r="U10" s="241">
        <v>2</v>
      </c>
      <c r="V10" s="228" t="s">
        <v>6</v>
      </c>
      <c r="W10" s="181">
        <v>4</v>
      </c>
      <c r="X10" s="180" t="str">
        <f>IF($B$5&lt;&gt;"",$B$5,"")</f>
        <v>Schreiber S./Atlas</v>
      </c>
      <c r="Y10" s="181"/>
      <c r="Z10" s="181"/>
      <c r="AA10" s="181"/>
      <c r="AB10" s="181"/>
      <c r="AC10" s="182" t="s">
        <v>6</v>
      </c>
      <c r="AD10" s="177" t="str">
        <f>IF($B$7&lt;&gt;"",$B$7,"")</f>
        <v>Rapp/Schwab</v>
      </c>
      <c r="AE10" s="181"/>
      <c r="AF10" s="181"/>
      <c r="AG10" s="181"/>
      <c r="AH10" s="181"/>
      <c r="AI10" s="183">
        <v>2</v>
      </c>
      <c r="AJ10" s="152" t="str">
        <f>IF(AK10&lt;&gt;"",":","")</f>
        <v>:</v>
      </c>
      <c r="AK10" s="184">
        <v>3</v>
      </c>
    </row>
    <row r="11" spans="1:37" ht="12.75" customHeight="1">
      <c r="A11" s="229"/>
      <c r="B11" s="235">
        <v>2</v>
      </c>
      <c r="C11" s="236" t="s">
        <v>6</v>
      </c>
      <c r="D11" s="237">
        <v>3</v>
      </c>
      <c r="E11" s="174" t="str">
        <f>IF($B$5&lt;&gt;"",$B$5,"")</f>
        <v>Schreiber S./Atlas</v>
      </c>
      <c r="F11" s="156"/>
      <c r="G11" s="156"/>
      <c r="H11" s="156"/>
      <c r="I11" s="156"/>
      <c r="J11" s="154" t="s">
        <v>6</v>
      </c>
      <c r="K11" s="185" t="str">
        <f>IF($B$6&lt;&gt;"",$B$6,"")</f>
        <v>Schreiber E./Sierpek</v>
      </c>
      <c r="L11" s="156"/>
      <c r="M11" s="156"/>
      <c r="N11" s="186"/>
      <c r="O11" s="150"/>
      <c r="P11" s="148">
        <v>1</v>
      </c>
      <c r="Q11" s="152" t="str">
        <f>IF(R11&lt;&gt;"",":","")</f>
        <v>:</v>
      </c>
      <c r="R11" s="179">
        <v>3</v>
      </c>
      <c r="S11" s="227" t="s">
        <v>10</v>
      </c>
      <c r="T11" s="230"/>
      <c r="U11" s="174">
        <v>1</v>
      </c>
      <c r="V11" s="226" t="s">
        <v>6</v>
      </c>
      <c r="W11" s="234">
        <v>2</v>
      </c>
      <c r="X11" s="174" t="str">
        <f>IF($B$4&lt;&gt;"",$B$4,"")</f>
        <v>Huft/Hörndl</v>
      </c>
      <c r="Y11" s="181"/>
      <c r="Z11" s="175"/>
      <c r="AA11" s="175"/>
      <c r="AB11" s="175"/>
      <c r="AC11" s="182" t="s">
        <v>6</v>
      </c>
      <c r="AD11" s="174" t="str">
        <f>IF($B$5&lt;&gt;"",$B$5,"")</f>
        <v>Schreiber S./Atlas</v>
      </c>
      <c r="AE11" s="175"/>
      <c r="AF11" s="181"/>
      <c r="AG11" s="175"/>
      <c r="AH11" s="175"/>
      <c r="AI11" s="148">
        <v>3</v>
      </c>
      <c r="AJ11" s="152" t="str">
        <f>IF(AK11&lt;&gt;"",":","")</f>
        <v>:</v>
      </c>
      <c r="AK11" s="184">
        <v>0</v>
      </c>
    </row>
    <row r="12" spans="1:38" s="208" customFormat="1" ht="12.75" customHeight="1" thickBot="1">
      <c r="A12" s="238" t="s">
        <v>9</v>
      </c>
      <c r="B12" s="199">
        <v>1</v>
      </c>
      <c r="C12" s="239" t="s">
        <v>6</v>
      </c>
      <c r="D12" s="240">
        <v>3</v>
      </c>
      <c r="E12" s="187" t="str">
        <f>IF($B$4&lt;&gt;"",$B$4,"")</f>
        <v>Huft/Hörndl</v>
      </c>
      <c r="F12" s="188"/>
      <c r="G12" s="188"/>
      <c r="H12" s="188"/>
      <c r="I12" s="188"/>
      <c r="J12" s="173" t="s">
        <v>6</v>
      </c>
      <c r="K12" s="189" t="str">
        <f>IF($B$6&lt;&gt;"",$B$6,"")</f>
        <v>Schreiber E./Sierpek</v>
      </c>
      <c r="L12" s="188"/>
      <c r="M12" s="188"/>
      <c r="N12" s="190"/>
      <c r="O12" s="191"/>
      <c r="P12" s="163">
        <v>3</v>
      </c>
      <c r="Q12" s="166" t="str">
        <f>IF(R12&lt;&gt;"",":","")</f>
        <v>:</v>
      </c>
      <c r="R12" s="192">
        <v>0</v>
      </c>
      <c r="S12" s="231"/>
      <c r="T12" s="232"/>
      <c r="U12" s="165">
        <v>3</v>
      </c>
      <c r="V12" s="195" t="s">
        <v>6</v>
      </c>
      <c r="W12" s="167">
        <v>4</v>
      </c>
      <c r="X12" s="193" t="str">
        <f>IF($B$6&lt;&gt;"",$B$6,"")</f>
        <v>Schreiber E./Sierpek</v>
      </c>
      <c r="Y12" s="194"/>
      <c r="Z12" s="165"/>
      <c r="AA12" s="165"/>
      <c r="AB12" s="165"/>
      <c r="AC12" s="195" t="s">
        <v>6</v>
      </c>
      <c r="AD12" s="196" t="str">
        <f>IF($B$7&lt;&gt;"",$B$7,"")</f>
        <v>Rapp/Schwab</v>
      </c>
      <c r="AE12" s="165"/>
      <c r="AF12" s="194"/>
      <c r="AG12" s="165"/>
      <c r="AH12" s="165"/>
      <c r="AI12" s="163">
        <v>1</v>
      </c>
      <c r="AJ12" s="166" t="str">
        <f>IF(AK12&lt;&gt;"",":","")</f>
        <v>:</v>
      </c>
      <c r="AK12" s="197">
        <v>3</v>
      </c>
      <c r="AL12" s="2"/>
    </row>
    <row r="13" spans="1:45" s="208" customFormat="1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"/>
      <c r="AM13" s="2"/>
      <c r="AN13" s="2"/>
      <c r="AO13" s="2"/>
      <c r="AP13" s="2"/>
      <c r="AQ13" s="2"/>
      <c r="AR13" s="2"/>
      <c r="AS13" s="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2" customWidth="1"/>
    <col min="2" max="9" width="2.00390625" style="2" customWidth="1"/>
    <col min="10" max="10" width="3.8515625" style="2" customWidth="1"/>
    <col min="11" max="11" width="2.00390625" style="2" customWidth="1"/>
    <col min="12" max="12" width="2.140625" style="2" customWidth="1"/>
    <col min="13" max="15" width="2.00390625" style="2" customWidth="1"/>
    <col min="16" max="16" width="2.140625" style="2" customWidth="1"/>
    <col min="17" max="17" width="2.00390625" style="2" customWidth="1"/>
    <col min="18" max="18" width="2.00390625" style="20" customWidth="1"/>
    <col min="19" max="28" width="2.00390625" style="2" customWidth="1"/>
    <col min="29" max="31" width="2.28125" style="2" customWidth="1"/>
    <col min="32" max="32" width="2.8515625" style="2" customWidth="1"/>
    <col min="33" max="33" width="2.28125" style="2" customWidth="1"/>
    <col min="34" max="34" width="2.8515625" style="2" customWidth="1"/>
    <col min="35" max="35" width="2.00390625" style="2" customWidth="1"/>
    <col min="36" max="36" width="2.8515625" style="2" customWidth="1"/>
    <col min="37" max="37" width="2.00390625" style="2" customWidth="1"/>
    <col min="38" max="38" width="1.8515625" style="2" customWidth="1"/>
    <col min="39" max="44" width="2.00390625" style="2" customWidth="1"/>
    <col min="45" max="45" width="4.00390625" style="2" customWidth="1"/>
    <col min="46" max="46" width="11.57421875" style="2" hidden="1" customWidth="1"/>
    <col min="47" max="52" width="11.57421875" style="2" customWidth="1"/>
    <col min="53" max="53" width="11.421875" style="2" customWidth="1"/>
    <col min="54" max="16384" width="11.57421875" style="2" customWidth="1"/>
  </cols>
  <sheetData>
    <row r="1" spans="1:37" ht="23.25">
      <c r="A1" s="101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3"/>
      <c r="T1" s="73"/>
      <c r="U1" s="73"/>
      <c r="V1" s="73"/>
      <c r="W1" s="73"/>
      <c r="X1" s="73"/>
      <c r="Y1" s="245"/>
      <c r="Z1" s="73"/>
      <c r="AA1" s="73"/>
      <c r="AB1" s="73"/>
      <c r="AC1" s="204"/>
      <c r="AF1" s="73"/>
      <c r="AG1" s="73"/>
      <c r="AH1" s="73"/>
      <c r="AI1" s="207"/>
      <c r="AJ1" s="73"/>
      <c r="AK1" s="286" t="s">
        <v>28</v>
      </c>
    </row>
    <row r="2" spans="1:38" ht="14.25" customHeight="1" thickBot="1">
      <c r="A2" s="198"/>
      <c r="B2" s="198"/>
      <c r="C2" s="198"/>
      <c r="D2" s="198"/>
      <c r="E2" s="142"/>
      <c r="G2" s="142"/>
      <c r="H2" s="142"/>
      <c r="I2" s="143"/>
      <c r="J2" s="142"/>
      <c r="K2" s="142"/>
      <c r="M2" s="206"/>
      <c r="P2" s="142"/>
      <c r="Q2" s="143"/>
      <c r="R2" s="74"/>
      <c r="S2" s="73"/>
      <c r="T2" s="73"/>
      <c r="U2" s="205"/>
      <c r="V2" s="73"/>
      <c r="W2" s="73"/>
      <c r="X2" s="198"/>
      <c r="Z2" s="73"/>
      <c r="AA2" s="73"/>
      <c r="AC2" s="143"/>
      <c r="AD2" s="73"/>
      <c r="AE2" s="73"/>
      <c r="AF2" s="73"/>
      <c r="AG2" s="73"/>
      <c r="AH2" s="73"/>
      <c r="AI2" s="73"/>
      <c r="AJ2" s="73"/>
      <c r="AK2" s="73"/>
      <c r="AL2" s="198"/>
    </row>
    <row r="3" spans="1:46" s="275" customFormat="1" ht="12.75" customHeight="1">
      <c r="A3" s="258" t="s">
        <v>0</v>
      </c>
      <c r="B3" s="144" t="s">
        <v>1</v>
      </c>
      <c r="C3" s="147"/>
      <c r="D3" s="147"/>
      <c r="E3" s="147"/>
      <c r="F3" s="147"/>
      <c r="G3" s="147"/>
      <c r="H3" s="147"/>
      <c r="I3" s="145"/>
      <c r="J3" s="146"/>
      <c r="K3" s="279"/>
      <c r="L3" s="147"/>
      <c r="M3" s="147"/>
      <c r="N3" s="147"/>
      <c r="O3" s="147"/>
      <c r="P3" s="209"/>
      <c r="Q3" s="210"/>
      <c r="R3" s="210">
        <v>1</v>
      </c>
      <c r="S3" s="280"/>
      <c r="T3" s="210"/>
      <c r="U3" s="210">
        <v>2</v>
      </c>
      <c r="V3" s="280"/>
      <c r="W3" s="210"/>
      <c r="X3" s="210">
        <v>3</v>
      </c>
      <c r="Y3" s="280"/>
      <c r="Z3" s="281"/>
      <c r="AA3" s="210">
        <v>4</v>
      </c>
      <c r="AB3" s="210"/>
      <c r="AC3" s="258"/>
      <c r="AD3" s="258" t="s">
        <v>2</v>
      </c>
      <c r="AE3" s="280"/>
      <c r="AF3" s="280"/>
      <c r="AG3" s="282" t="s">
        <v>3</v>
      </c>
      <c r="AH3" s="281"/>
      <c r="AI3" s="283"/>
      <c r="AJ3" s="284" t="s">
        <v>11</v>
      </c>
      <c r="AK3" s="288"/>
      <c r="AT3" s="285" t="s">
        <v>13</v>
      </c>
    </row>
    <row r="4" spans="1:47" ht="15.75">
      <c r="A4" s="277">
        <v>1</v>
      </c>
      <c r="B4" s="102" t="s">
        <v>29</v>
      </c>
      <c r="C4" s="200"/>
      <c r="D4" s="200"/>
      <c r="E4" s="200"/>
      <c r="F4" s="200"/>
      <c r="G4" s="200"/>
      <c r="H4" s="200"/>
      <c r="I4" s="201"/>
      <c r="J4" s="149"/>
      <c r="K4" s="249"/>
      <c r="L4" s="200"/>
      <c r="M4" s="201"/>
      <c r="N4" s="200"/>
      <c r="O4" s="200"/>
      <c r="P4" s="250"/>
      <c r="Q4" s="246"/>
      <c r="R4" s="247"/>
      <c r="S4" s="248"/>
      <c r="T4" s="151">
        <f>IF(AI11&lt;&gt;"",AI11,"")</f>
        <v>3</v>
      </c>
      <c r="U4" s="152" t="str">
        <f>IF(V4&lt;&gt;"",":","")</f>
        <v>:</v>
      </c>
      <c r="V4" s="153">
        <f>IF(AK11&lt;&gt;"",AK11,"")</f>
        <v>2</v>
      </c>
      <c r="W4" s="151">
        <f>IF(P12&lt;&gt;"",P12,"")</f>
        <v>3</v>
      </c>
      <c r="X4" s="152" t="str">
        <f>IF(Y4&lt;&gt;"",":","")</f>
        <v>:</v>
      </c>
      <c r="Y4" s="153">
        <f>IF(R12&lt;&gt;"",R12,"")</f>
        <v>0</v>
      </c>
      <c r="Z4" s="151">
        <f>IF(P10&lt;&gt;"",P10,"")</f>
        <v>3</v>
      </c>
      <c r="AA4" s="152" t="str">
        <f>IF(AB4&lt;&gt;"",":","")</f>
        <v>:</v>
      </c>
      <c r="AB4" s="154">
        <f>IF(R10&lt;&gt;"",R10,"")</f>
        <v>0</v>
      </c>
      <c r="AC4" s="155">
        <f>IF(Q4&gt;S4,1)+IF(T4&gt;V4,1)+IF(W4&gt;Y4,1)+IF(Z4&gt;AB4,1)</f>
        <v>3</v>
      </c>
      <c r="AD4" s="152" t="str">
        <f>IF(AE4&lt;&gt;"",":","")</f>
        <v>:</v>
      </c>
      <c r="AE4" s="153">
        <f>IF(S4&gt;Q4,1)+IF(V4&gt;T4,1)+IF(Y4&gt;W4,1)+IF(AB4&gt;Z4,1)</f>
        <v>0</v>
      </c>
      <c r="AF4" s="154">
        <f>SUM(Q4,T4,W4,Z4)</f>
        <v>9</v>
      </c>
      <c r="AG4" s="152" t="s">
        <v>14</v>
      </c>
      <c r="AH4" s="154">
        <f>SUM(S4,V4,Y4,AB4)</f>
        <v>2</v>
      </c>
      <c r="AI4" s="211"/>
      <c r="AJ4" s="111">
        <f>RANK(AT4,AT4:AT7)</f>
        <v>1</v>
      </c>
      <c r="AK4" s="212"/>
      <c r="AT4" s="81">
        <f>(AC4-AE4)*1000+(AF4-AH4)*100</f>
        <v>3700</v>
      </c>
      <c r="AU4" s="81"/>
    </row>
    <row r="5" spans="1:47" ht="15.75">
      <c r="A5" s="277">
        <v>2</v>
      </c>
      <c r="B5" s="102" t="s">
        <v>30</v>
      </c>
      <c r="C5" s="200"/>
      <c r="D5" s="200"/>
      <c r="E5" s="200"/>
      <c r="F5" s="200"/>
      <c r="G5" s="200"/>
      <c r="H5" s="200"/>
      <c r="I5" s="201"/>
      <c r="J5" s="149"/>
      <c r="K5" s="249"/>
      <c r="L5" s="200"/>
      <c r="M5" s="201"/>
      <c r="N5" s="200"/>
      <c r="O5" s="200"/>
      <c r="P5" s="250"/>
      <c r="Q5" s="156">
        <f>+V4</f>
        <v>2</v>
      </c>
      <c r="R5" s="152" t="str">
        <f>IF(S5&lt;&gt;"",":","")</f>
        <v>:</v>
      </c>
      <c r="S5" s="157">
        <f>+T4</f>
        <v>3</v>
      </c>
      <c r="T5" s="158"/>
      <c r="U5" s="159"/>
      <c r="V5" s="160"/>
      <c r="W5" s="151">
        <f>IF(P11&lt;&gt;"",P11,"")</f>
        <v>3</v>
      </c>
      <c r="X5" s="152" t="str">
        <f>IF(Y5&lt;&gt;"",":","")</f>
        <v>:</v>
      </c>
      <c r="Y5" s="153">
        <f>IF(R11&lt;&gt;"",R11,"")</f>
        <v>0</v>
      </c>
      <c r="Z5" s="151">
        <f>IF(AI10&lt;&gt;"",AI10,"")</f>
        <v>1</v>
      </c>
      <c r="AA5" s="152" t="str">
        <f>IF(AB5&lt;&gt;"",":","")</f>
        <v>:</v>
      </c>
      <c r="AB5" s="154">
        <f>IF(AK10&lt;&gt;"",AK10,"")</f>
        <v>3</v>
      </c>
      <c r="AC5" s="155">
        <f>IF(Q5&gt;S5,1)+IF(T5&gt;V5,1)+IF(W5&gt;Y5,1)+IF(Z5&gt;AB5,1)</f>
        <v>1</v>
      </c>
      <c r="AD5" s="152" t="str">
        <f>IF(AE5&lt;&gt;"",":","")</f>
        <v>:</v>
      </c>
      <c r="AE5" s="153">
        <f>IF(S5&gt;Q5,1)+IF(V5&gt;T5,1)+IF(Y5&gt;W5,1)+IF(AB5&gt;Z5,1)</f>
        <v>2</v>
      </c>
      <c r="AF5" s="154">
        <f>SUM(Q5,T5,W5,Z5)</f>
        <v>6</v>
      </c>
      <c r="AG5" s="152" t="s">
        <v>14</v>
      </c>
      <c r="AH5" s="154">
        <f>SUM(S5,V5,Y5,AB5)</f>
        <v>6</v>
      </c>
      <c r="AI5" s="211"/>
      <c r="AJ5" s="111">
        <f>RANK(AT5,AT4:AT7)</f>
        <v>3</v>
      </c>
      <c r="AK5" s="213"/>
      <c r="AT5" s="81">
        <f>(AC5-AE5)*1000+(AF5-AH5)*100</f>
        <v>-1000</v>
      </c>
      <c r="AU5" s="81"/>
    </row>
    <row r="6" spans="1:47" ht="15.75">
      <c r="A6" s="277">
        <v>3</v>
      </c>
      <c r="B6" s="102" t="s">
        <v>31</v>
      </c>
      <c r="C6" s="200"/>
      <c r="D6" s="200"/>
      <c r="E6" s="200"/>
      <c r="F6" s="200"/>
      <c r="G6" s="200"/>
      <c r="H6" s="200"/>
      <c r="I6" s="201"/>
      <c r="J6" s="149"/>
      <c r="K6" s="249"/>
      <c r="L6" s="200"/>
      <c r="M6" s="201"/>
      <c r="N6" s="200"/>
      <c r="O6" s="200"/>
      <c r="P6" s="250"/>
      <c r="Q6" s="156">
        <f>+Y4</f>
        <v>0</v>
      </c>
      <c r="R6" s="152" t="str">
        <f>IF(S6&lt;&gt;"",":","")</f>
        <v>:</v>
      </c>
      <c r="S6" s="157">
        <f>+W4</f>
        <v>3</v>
      </c>
      <c r="T6" s="156">
        <f>+Y5</f>
        <v>0</v>
      </c>
      <c r="U6" s="152" t="str">
        <f>IF(V6&lt;&gt;"",":","")</f>
        <v>:</v>
      </c>
      <c r="V6" s="157">
        <f>+W5</f>
        <v>3</v>
      </c>
      <c r="W6" s="160"/>
      <c r="X6" s="161"/>
      <c r="Y6" s="162"/>
      <c r="Z6" s="151">
        <f>IF(AI12&lt;&gt;"",AI12,"")</f>
        <v>0</v>
      </c>
      <c r="AA6" s="152" t="str">
        <f>IF(AB6&lt;&gt;"",":","")</f>
        <v>:</v>
      </c>
      <c r="AB6" s="154">
        <f>IF(AK12&lt;&gt;"",AK12,"")</f>
        <v>3</v>
      </c>
      <c r="AC6" s="155">
        <f>IF(Q6&gt;S6,1)+IF(T6&gt;V6,1)+IF(W6&gt;Y6,1)+IF(Z6&gt;AB6,1)</f>
        <v>0</v>
      </c>
      <c r="AD6" s="152" t="str">
        <f>IF(AE6&lt;&gt;"",":","")</f>
        <v>:</v>
      </c>
      <c r="AE6" s="153">
        <f>IF(S6&gt;Q6,1)+IF(V6&gt;T6,1)+IF(Y6&gt;W6,1)+IF(AB6&gt;Z6,1)</f>
        <v>3</v>
      </c>
      <c r="AF6" s="154">
        <f>SUM(Q6,T6,W6,Z6)</f>
        <v>0</v>
      </c>
      <c r="AG6" s="152" t="s">
        <v>14</v>
      </c>
      <c r="AH6" s="154">
        <f>SUM(S6,V6,Y6,AB6)</f>
        <v>9</v>
      </c>
      <c r="AI6" s="211"/>
      <c r="AJ6" s="111">
        <f>RANK(AT6,AT4:AT7)</f>
        <v>4</v>
      </c>
      <c r="AK6" s="214"/>
      <c r="AT6" s="81">
        <f>(AC6-AE6)*1000+(AF6-AH6)*100</f>
        <v>-3900</v>
      </c>
      <c r="AU6" s="81"/>
    </row>
    <row r="7" spans="1:47" ht="16.5" thickBot="1">
      <c r="A7" s="278">
        <v>4</v>
      </c>
      <c r="B7" s="107" t="s">
        <v>32</v>
      </c>
      <c r="C7" s="202"/>
      <c r="D7" s="202"/>
      <c r="E7" s="202"/>
      <c r="F7" s="202"/>
      <c r="G7" s="202"/>
      <c r="H7" s="202"/>
      <c r="I7" s="203"/>
      <c r="J7" s="164"/>
      <c r="K7" s="251"/>
      <c r="L7" s="202"/>
      <c r="M7" s="203"/>
      <c r="N7" s="202"/>
      <c r="O7" s="202"/>
      <c r="P7" s="252"/>
      <c r="Q7" s="165">
        <f>+AB4</f>
        <v>0</v>
      </c>
      <c r="R7" s="166" t="str">
        <f>IF(S7&lt;&gt;"",":","")</f>
        <v>:</v>
      </c>
      <c r="S7" s="167">
        <f>+Z4</f>
        <v>3</v>
      </c>
      <c r="T7" s="165">
        <f>+AB5</f>
        <v>3</v>
      </c>
      <c r="U7" s="166" t="str">
        <f>IF(V7&lt;&gt;"",":","")</f>
        <v>:</v>
      </c>
      <c r="V7" s="167">
        <f>+Z5</f>
        <v>1</v>
      </c>
      <c r="W7" s="165">
        <f>+AB6</f>
        <v>3</v>
      </c>
      <c r="X7" s="166" t="str">
        <f>IF(Y7&lt;&gt;"",":","")</f>
        <v>:</v>
      </c>
      <c r="Y7" s="168">
        <f>+Z6</f>
        <v>0</v>
      </c>
      <c r="Z7" s="169"/>
      <c r="AA7" s="170"/>
      <c r="AB7" s="171"/>
      <c r="AC7" s="172">
        <f>IF(Q7&gt;S7,1)+IF(T7&gt;V7,1)+IF(W7&gt;Y7,1)+IF(Z7&gt;AB7,1)</f>
        <v>2</v>
      </c>
      <c r="AD7" s="166" t="str">
        <f>IF(AE7&lt;&gt;"",":","")</f>
        <v>:</v>
      </c>
      <c r="AE7" s="168">
        <f>IF(S7&gt;Q7,1)+IF(V7&gt;T7,1)+IF(Y7&gt;W7,1)+IF(AB7&gt;Z7,1)</f>
        <v>1</v>
      </c>
      <c r="AF7" s="173">
        <f>SUM(Q7,T7,W7,Z7)</f>
        <v>6</v>
      </c>
      <c r="AG7" s="166" t="s">
        <v>14</v>
      </c>
      <c r="AH7" s="173">
        <f>SUM(S7,V7,Y7,AB7)</f>
        <v>4</v>
      </c>
      <c r="AI7" s="215"/>
      <c r="AJ7" s="117">
        <f>RANK(AT7,AT4:AT7)</f>
        <v>2</v>
      </c>
      <c r="AK7" s="216"/>
      <c r="AT7" s="81">
        <f>(AC7-AE7)*1000+(AF7-AH7)*100</f>
        <v>1200</v>
      </c>
      <c r="AU7" s="81"/>
    </row>
    <row r="8" spans="1:18" ht="9.75" customHeight="1" thickBot="1">
      <c r="A8" s="20"/>
      <c r="K8" s="89"/>
      <c r="R8" s="2"/>
    </row>
    <row r="9" spans="1:37" ht="12.75" customHeight="1">
      <c r="A9" s="83"/>
      <c r="B9" s="84"/>
      <c r="C9" s="84"/>
      <c r="D9" s="217"/>
      <c r="E9" s="218" t="s">
        <v>1</v>
      </c>
      <c r="F9" s="219"/>
      <c r="G9" s="219"/>
      <c r="H9" s="219"/>
      <c r="I9" s="219"/>
      <c r="J9" s="219"/>
      <c r="K9" s="218" t="s">
        <v>1</v>
      </c>
      <c r="L9" s="89"/>
      <c r="M9" s="219"/>
      <c r="N9" s="84"/>
      <c r="O9" s="89"/>
      <c r="P9" s="220" t="s">
        <v>4</v>
      </c>
      <c r="Q9" s="221"/>
      <c r="R9" s="221"/>
      <c r="S9" s="222"/>
      <c r="T9" s="223"/>
      <c r="U9" s="220"/>
      <c r="V9" s="221"/>
      <c r="W9" s="224"/>
      <c r="X9" s="221" t="s">
        <v>1</v>
      </c>
      <c r="Y9" s="221"/>
      <c r="Z9" s="89"/>
      <c r="AA9" s="221"/>
      <c r="AB9" s="221"/>
      <c r="AC9" s="221"/>
      <c r="AD9" s="221" t="s">
        <v>1</v>
      </c>
      <c r="AE9" s="89"/>
      <c r="AF9" s="221"/>
      <c r="AG9" s="221"/>
      <c r="AH9" s="89"/>
      <c r="AI9" s="220" t="s">
        <v>4</v>
      </c>
      <c r="AJ9" s="221"/>
      <c r="AK9" s="225"/>
    </row>
    <row r="10" spans="1:37" ht="12.75">
      <c r="A10" s="233" t="s">
        <v>5</v>
      </c>
      <c r="B10" s="174">
        <v>1</v>
      </c>
      <c r="C10" s="226" t="s">
        <v>6</v>
      </c>
      <c r="D10" s="234">
        <v>4</v>
      </c>
      <c r="E10" s="174" t="str">
        <f>IF($B$4&lt;&gt;"",$B$4,"")</f>
        <v>Reuster/Genthner</v>
      </c>
      <c r="F10" s="175"/>
      <c r="G10" s="175"/>
      <c r="H10" s="175"/>
      <c r="I10" s="175"/>
      <c r="J10" s="176" t="s">
        <v>6</v>
      </c>
      <c r="K10" s="177" t="str">
        <f>IF($B$7&lt;&gt;"",$B$7,"")</f>
        <v>Knöller/Schickel</v>
      </c>
      <c r="L10" s="175"/>
      <c r="M10" s="175"/>
      <c r="N10" s="178"/>
      <c r="O10" s="150"/>
      <c r="P10" s="148">
        <v>3</v>
      </c>
      <c r="Q10" s="152" t="str">
        <f>IF(R10&lt;&gt;"",":","")</f>
        <v>:</v>
      </c>
      <c r="R10" s="179">
        <v>0</v>
      </c>
      <c r="S10" s="227"/>
      <c r="T10" s="181"/>
      <c r="U10" s="241">
        <v>2</v>
      </c>
      <c r="V10" s="228" t="s">
        <v>6</v>
      </c>
      <c r="W10" s="181">
        <v>4</v>
      </c>
      <c r="X10" s="180" t="str">
        <f>IF($B$5&lt;&gt;"",$B$5,"")</f>
        <v>Schmitz/David</v>
      </c>
      <c r="Y10" s="181"/>
      <c r="Z10" s="181"/>
      <c r="AA10" s="181"/>
      <c r="AB10" s="181"/>
      <c r="AC10" s="182" t="s">
        <v>6</v>
      </c>
      <c r="AD10" s="177" t="str">
        <f>IF($B$7&lt;&gt;"",$B$7,"")</f>
        <v>Knöller/Schickel</v>
      </c>
      <c r="AE10" s="181"/>
      <c r="AF10" s="181"/>
      <c r="AG10" s="181"/>
      <c r="AH10" s="181"/>
      <c r="AI10" s="183">
        <v>1</v>
      </c>
      <c r="AJ10" s="152" t="str">
        <f>IF(AK10&lt;&gt;"",":","")</f>
        <v>:</v>
      </c>
      <c r="AK10" s="184">
        <v>3</v>
      </c>
    </row>
    <row r="11" spans="1:37" ht="12.75" customHeight="1">
      <c r="A11" s="229"/>
      <c r="B11" s="235">
        <v>2</v>
      </c>
      <c r="C11" s="236" t="s">
        <v>6</v>
      </c>
      <c r="D11" s="237">
        <v>3</v>
      </c>
      <c r="E11" s="174" t="str">
        <f>IF($B$5&lt;&gt;"",$B$5,"")</f>
        <v>Schmitz/David</v>
      </c>
      <c r="F11" s="156"/>
      <c r="G11" s="156"/>
      <c r="H11" s="156"/>
      <c r="I11" s="156"/>
      <c r="J11" s="154" t="s">
        <v>6</v>
      </c>
      <c r="K11" s="185" t="str">
        <f>IF($B$6&lt;&gt;"",$B$6,"")</f>
        <v>Probst N./Probst S.</v>
      </c>
      <c r="L11" s="156"/>
      <c r="M11" s="156"/>
      <c r="N11" s="186"/>
      <c r="O11" s="150"/>
      <c r="P11" s="148">
        <v>3</v>
      </c>
      <c r="Q11" s="152" t="str">
        <f>IF(R11&lt;&gt;"",":","")</f>
        <v>:</v>
      </c>
      <c r="R11" s="179">
        <v>0</v>
      </c>
      <c r="S11" s="227" t="s">
        <v>10</v>
      </c>
      <c r="T11" s="230"/>
      <c r="U11" s="174">
        <v>1</v>
      </c>
      <c r="V11" s="226" t="s">
        <v>6</v>
      </c>
      <c r="W11" s="234">
        <v>2</v>
      </c>
      <c r="X11" s="174" t="str">
        <f>IF($B$4&lt;&gt;"",$B$4,"")</f>
        <v>Reuster/Genthner</v>
      </c>
      <c r="Y11" s="181"/>
      <c r="Z11" s="175"/>
      <c r="AA11" s="175"/>
      <c r="AB11" s="175"/>
      <c r="AC11" s="182" t="s">
        <v>6</v>
      </c>
      <c r="AD11" s="174" t="str">
        <f>IF($B$5&lt;&gt;"",$B$5,"")</f>
        <v>Schmitz/David</v>
      </c>
      <c r="AE11" s="175"/>
      <c r="AF11" s="181"/>
      <c r="AG11" s="175"/>
      <c r="AH11" s="175"/>
      <c r="AI11" s="148">
        <v>3</v>
      </c>
      <c r="AJ11" s="152" t="str">
        <f>IF(AK11&lt;&gt;"",":","")</f>
        <v>:</v>
      </c>
      <c r="AK11" s="184">
        <v>2</v>
      </c>
    </row>
    <row r="12" spans="1:38" s="208" customFormat="1" ht="12.75" customHeight="1" thickBot="1">
      <c r="A12" s="238" t="s">
        <v>9</v>
      </c>
      <c r="B12" s="199">
        <v>1</v>
      </c>
      <c r="C12" s="239" t="s">
        <v>6</v>
      </c>
      <c r="D12" s="240">
        <v>3</v>
      </c>
      <c r="E12" s="187" t="str">
        <f>IF($B$4&lt;&gt;"",$B$4,"")</f>
        <v>Reuster/Genthner</v>
      </c>
      <c r="F12" s="188"/>
      <c r="G12" s="188"/>
      <c r="H12" s="188"/>
      <c r="I12" s="188"/>
      <c r="J12" s="173" t="s">
        <v>6</v>
      </c>
      <c r="K12" s="189" t="str">
        <f>IF($B$6&lt;&gt;"",$B$6,"")</f>
        <v>Probst N./Probst S.</v>
      </c>
      <c r="L12" s="188"/>
      <c r="M12" s="188"/>
      <c r="N12" s="190"/>
      <c r="O12" s="191"/>
      <c r="P12" s="163">
        <v>3</v>
      </c>
      <c r="Q12" s="166" t="str">
        <f>IF(R12&lt;&gt;"",":","")</f>
        <v>:</v>
      </c>
      <c r="R12" s="192">
        <v>0</v>
      </c>
      <c r="S12" s="231"/>
      <c r="T12" s="232"/>
      <c r="U12" s="165">
        <v>3</v>
      </c>
      <c r="V12" s="195" t="s">
        <v>6</v>
      </c>
      <c r="W12" s="167">
        <v>4</v>
      </c>
      <c r="X12" s="193" t="str">
        <f>IF($B$6&lt;&gt;"",$B$6,"")</f>
        <v>Probst N./Probst S.</v>
      </c>
      <c r="Y12" s="194"/>
      <c r="Z12" s="165"/>
      <c r="AA12" s="165"/>
      <c r="AB12" s="165"/>
      <c r="AC12" s="195" t="s">
        <v>6</v>
      </c>
      <c r="AD12" s="196" t="str">
        <f>IF($B$7&lt;&gt;"",$B$7,"")</f>
        <v>Knöller/Schickel</v>
      </c>
      <c r="AE12" s="165"/>
      <c r="AF12" s="194"/>
      <c r="AG12" s="165"/>
      <c r="AH12" s="165"/>
      <c r="AI12" s="163">
        <v>0</v>
      </c>
      <c r="AJ12" s="166" t="str">
        <f>IF(AK12&lt;&gt;"",":","")</f>
        <v>:</v>
      </c>
      <c r="AK12" s="197">
        <v>3</v>
      </c>
      <c r="AL12" s="2"/>
    </row>
    <row r="13" spans="1:45" s="208" customFormat="1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"/>
      <c r="AM13" s="2"/>
      <c r="AN13" s="2"/>
      <c r="AO13" s="2"/>
      <c r="AP13" s="2"/>
      <c r="AQ13" s="2"/>
      <c r="AR13" s="2"/>
      <c r="AS13" s="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2.00390625" style="2" bestFit="1" customWidth="1"/>
    <col min="3" max="4" width="1.8515625" style="2" customWidth="1"/>
    <col min="5" max="5" width="13.8515625" style="2" bestFit="1" customWidth="1"/>
    <col min="6" max="6" width="1.7109375" style="2" customWidth="1"/>
    <col min="7" max="7" width="13.8515625" style="2" bestFit="1" customWidth="1"/>
    <col min="8" max="8" width="2.00390625" style="2" customWidth="1"/>
    <col min="9" max="9" width="2.00390625" style="20" customWidth="1"/>
    <col min="10" max="10" width="2.00390625" style="2" customWidth="1"/>
    <col min="11" max="11" width="1.8515625" style="2" customWidth="1"/>
    <col min="12" max="12" width="2.00390625" style="2" customWidth="1"/>
    <col min="13" max="13" width="1.8515625" style="2" customWidth="1"/>
    <col min="14" max="24" width="2.00390625" style="2" customWidth="1"/>
    <col min="25" max="28" width="1.8515625" style="2" customWidth="1"/>
    <col min="29" max="29" width="3.28125" style="2" customWidth="1"/>
    <col min="30" max="30" width="1.8515625" style="2" customWidth="1"/>
    <col min="31" max="31" width="3.28125" style="2" customWidth="1"/>
    <col min="32" max="32" width="2.421875" style="2" customWidth="1"/>
    <col min="33" max="33" width="2.8515625" style="2" customWidth="1"/>
    <col min="34" max="34" width="2.421875" style="2" customWidth="1"/>
    <col min="35" max="35" width="10.7109375" style="2" customWidth="1"/>
    <col min="36" max="36" width="11.421875" style="2" customWidth="1"/>
    <col min="37" max="37" width="7.8515625" style="2" hidden="1" customWidth="1"/>
    <col min="38" max="38" width="6.8515625" style="2" customWidth="1"/>
    <col min="39" max="40" width="10.7109375" style="2" customWidth="1"/>
    <col min="41" max="46" width="11.421875" style="2" customWidth="1"/>
    <col min="47" max="47" width="6.8515625" style="2" customWidth="1"/>
    <col min="48" max="55" width="11.421875" style="2" customWidth="1"/>
    <col min="56" max="56" width="6.8515625" style="2" customWidth="1"/>
    <col min="57" max="64" width="11.421875" style="2" customWidth="1"/>
    <col min="65" max="65" width="6.8515625" style="2" customWidth="1"/>
    <col min="66" max="73" width="11.421875" style="2" customWidth="1"/>
    <col min="74" max="74" width="6.8515625" style="2" customWidth="1"/>
    <col min="75" max="16384" width="11.421875" style="2" customWidth="1"/>
  </cols>
  <sheetData>
    <row r="1" spans="1:34" ht="23.25">
      <c r="A1" s="101" t="s">
        <v>12</v>
      </c>
      <c r="B1" s="73"/>
      <c r="C1" s="73"/>
      <c r="D1" s="73"/>
      <c r="E1" s="73"/>
      <c r="F1" s="73"/>
      <c r="G1" s="73"/>
      <c r="H1" s="73"/>
      <c r="I1" s="74"/>
      <c r="J1" s="73"/>
      <c r="K1" s="73"/>
      <c r="L1" s="73"/>
      <c r="M1" s="73"/>
      <c r="N1" s="73"/>
      <c r="O1" s="73"/>
      <c r="P1" s="73"/>
      <c r="Q1" s="73"/>
      <c r="R1" s="73"/>
      <c r="S1" s="73"/>
      <c r="U1" s="73"/>
      <c r="V1" s="1"/>
      <c r="W1" s="73"/>
      <c r="X1" s="73"/>
      <c r="Y1" s="73"/>
      <c r="Z1" s="73"/>
      <c r="AA1" s="73"/>
      <c r="AB1" s="73"/>
      <c r="AC1" s="75"/>
      <c r="AD1" s="73"/>
      <c r="AE1" s="73"/>
      <c r="AF1" s="73"/>
      <c r="AG1" s="73"/>
      <c r="AH1" s="276" t="s">
        <v>21</v>
      </c>
    </row>
    <row r="2" spans="1:34" ht="16.5" thickBot="1">
      <c r="A2" s="76"/>
      <c r="B2" s="77"/>
      <c r="C2" s="77"/>
      <c r="D2" s="77"/>
      <c r="E2" s="78"/>
      <c r="F2" s="77"/>
      <c r="G2" s="79"/>
      <c r="H2" s="77"/>
      <c r="I2" s="80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275" customFormat="1" ht="12.75">
      <c r="A3" s="266" t="s">
        <v>0</v>
      </c>
      <c r="B3" s="259" t="s">
        <v>1</v>
      </c>
      <c r="C3" s="268"/>
      <c r="D3" s="267"/>
      <c r="E3" s="287"/>
      <c r="F3" s="260"/>
      <c r="G3" s="269"/>
      <c r="H3" s="261"/>
      <c r="I3" s="261">
        <v>1</v>
      </c>
      <c r="J3" s="270"/>
      <c r="K3" s="261"/>
      <c r="L3" s="261">
        <v>2</v>
      </c>
      <c r="M3" s="270"/>
      <c r="N3" s="261"/>
      <c r="O3" s="261">
        <v>3</v>
      </c>
      <c r="P3" s="270"/>
      <c r="Q3" s="262"/>
      <c r="R3" s="261">
        <v>4</v>
      </c>
      <c r="S3" s="261"/>
      <c r="T3" s="262"/>
      <c r="U3" s="261">
        <v>5</v>
      </c>
      <c r="V3" s="270"/>
      <c r="W3" s="262"/>
      <c r="X3" s="261">
        <v>6</v>
      </c>
      <c r="Y3" s="270"/>
      <c r="Z3" s="266"/>
      <c r="AA3" s="266" t="s">
        <v>2</v>
      </c>
      <c r="AB3" s="270"/>
      <c r="AC3" s="270"/>
      <c r="AD3" s="271" t="s">
        <v>3</v>
      </c>
      <c r="AE3" s="262"/>
      <c r="AF3" s="272"/>
      <c r="AG3" s="273" t="s">
        <v>11</v>
      </c>
      <c r="AH3" s="274"/>
    </row>
    <row r="4" spans="1:37" ht="15.75">
      <c r="A4" s="263">
        <v>1</v>
      </c>
      <c r="B4" s="102" t="s">
        <v>52</v>
      </c>
      <c r="C4" s="105"/>
      <c r="D4" s="103"/>
      <c r="E4" s="104"/>
      <c r="F4" s="253"/>
      <c r="G4" s="243"/>
      <c r="H4" s="3"/>
      <c r="I4" s="3"/>
      <c r="J4" s="257"/>
      <c r="K4" s="4">
        <f>IF(H17&lt;&gt;"",H17,"")</f>
        <v>3</v>
      </c>
      <c r="L4" s="5" t="str">
        <f>IF(M4&lt;&gt;"",":","")</f>
        <v>:</v>
      </c>
      <c r="M4" s="6">
        <f>IF(J17&lt;&gt;"",J17,"")</f>
        <v>0</v>
      </c>
      <c r="N4" s="4">
        <f>IF(H19&lt;&gt;"",H19,"")</f>
        <v>3</v>
      </c>
      <c r="O4" s="5" t="str">
        <f>IF(P4&lt;&gt;"",":","")</f>
        <v>:</v>
      </c>
      <c r="P4" s="6">
        <f>IF(J19&lt;&gt;"",J19,"")</f>
        <v>0</v>
      </c>
      <c r="Q4" s="4">
        <f>IF(AF13&lt;&gt;"",AF13,"")</f>
        <v>3</v>
      </c>
      <c r="R4" s="5" t="str">
        <f>IF(S4&lt;&gt;"",":","")</f>
        <v>:</v>
      </c>
      <c r="S4" s="7">
        <f>IF(AH13&lt;&gt;"",AH13,"")</f>
        <v>0</v>
      </c>
      <c r="T4" s="4">
        <f>IF(AF17&lt;&gt;"",AF17,"")</f>
        <v>3</v>
      </c>
      <c r="U4" s="5" t="str">
        <f>IF(V4&lt;&gt;"",":","")</f>
        <v>:</v>
      </c>
      <c r="V4" s="7">
        <f>IF(AH17&lt;&gt;"",AH17,"")</f>
        <v>0</v>
      </c>
      <c r="W4" s="4">
        <f>IF(H12&lt;&gt;"",H12,"")</f>
        <v>0</v>
      </c>
      <c r="X4" s="5" t="str">
        <f>IF(Y4&lt;&gt;"",":","")</f>
        <v>:</v>
      </c>
      <c r="Y4" s="7">
        <f>IF(J12&lt;&gt;"",J12,"")</f>
        <v>0</v>
      </c>
      <c r="Z4" s="8">
        <f aca="true" t="shared" si="0" ref="Z4:Z9">IF(H4&gt;J4,1)+IF(K4&gt;M4,1)+IF(N4&gt;P4,1)+IF(Q4&gt;S4,1)+IF(T4&gt;V4,1)+IF(W4&gt;Y4,1)</f>
        <v>4</v>
      </c>
      <c r="AA4" s="5" t="str">
        <f aca="true" t="shared" si="1" ref="AA4:AA9">IF(AB4&lt;&gt;"",":","")</f>
        <v>:</v>
      </c>
      <c r="AB4" s="6">
        <f aca="true" t="shared" si="2" ref="AB4:AB9">IF(J4&gt;H4,1)+IF(M4&gt;K4,1)+IF(P4&gt;N4,1)+IF(S4&gt;Q4,1)+IF(V4&gt;T4,1)+IF(Y4&gt;W4,1)</f>
        <v>0</v>
      </c>
      <c r="AC4" s="7">
        <f>SUM(H12,H17,H19,AF13,AF17)</f>
        <v>12</v>
      </c>
      <c r="AD4" s="5" t="str">
        <f aca="true" t="shared" si="3" ref="AD4:AD9">IF(AE4&lt;&gt;"",":","")</f>
        <v>:</v>
      </c>
      <c r="AE4" s="7">
        <f>SUM(J12,J17,J19,AH13,AH17)</f>
        <v>0</v>
      </c>
      <c r="AF4" s="110"/>
      <c r="AG4" s="111">
        <f>RANK(AK4,AK$4:AK$9)</f>
        <v>1</v>
      </c>
      <c r="AH4" s="112"/>
      <c r="AK4" s="81">
        <f>(Z4-AB4)*1000+(AC4-AE4)*100</f>
        <v>5200</v>
      </c>
    </row>
    <row r="5" spans="1:37" ht="15.75">
      <c r="A5" s="263">
        <v>2</v>
      </c>
      <c r="B5" s="102" t="s">
        <v>53</v>
      </c>
      <c r="C5" s="105"/>
      <c r="D5" s="103"/>
      <c r="E5" s="105"/>
      <c r="F5" s="254"/>
      <c r="G5" s="242"/>
      <c r="H5" s="10">
        <f>+M4</f>
        <v>0</v>
      </c>
      <c r="I5" s="5" t="str">
        <f>IF(J5&lt;&gt;"",":","")</f>
        <v>:</v>
      </c>
      <c r="J5" s="11">
        <f>+K4</f>
        <v>3</v>
      </c>
      <c r="K5" s="12"/>
      <c r="L5" s="13"/>
      <c r="M5" s="14"/>
      <c r="N5" s="4">
        <f>IF(AF14&lt;&gt;"",AF14,"")</f>
        <v>1</v>
      </c>
      <c r="O5" s="5" t="str">
        <f>IF(P5&lt;&gt;"",":","")</f>
        <v>:</v>
      </c>
      <c r="P5" s="6">
        <f>IF(AH14&lt;&gt;"",AH14,"")</f>
        <v>3</v>
      </c>
      <c r="Q5" s="4">
        <f>IF(AF16&lt;&gt;"",AF16,"")</f>
        <v>3</v>
      </c>
      <c r="R5" s="5" t="str">
        <f>IF(S5&lt;&gt;"",":","")</f>
        <v>:</v>
      </c>
      <c r="S5" s="7">
        <f>IF(AH16&lt;&gt;"",AH16,"")</f>
        <v>1</v>
      </c>
      <c r="T5" s="4">
        <f>IF(H13&lt;&gt;"",H13,"")</f>
        <v>0</v>
      </c>
      <c r="U5" s="5" t="str">
        <f>IF(V5&lt;&gt;"",":","")</f>
        <v>:</v>
      </c>
      <c r="V5" s="7">
        <f>IF(J13&lt;&gt;"",J13,"")</f>
        <v>3</v>
      </c>
      <c r="W5" s="4">
        <f>IF(H18&lt;&gt;"",H18,"")</f>
        <v>0</v>
      </c>
      <c r="X5" s="5" t="str">
        <f>IF(Y5&lt;&gt;"",":","")</f>
        <v>:</v>
      </c>
      <c r="Y5" s="7">
        <f>IF(J18&lt;&gt;"",J18,"")</f>
        <v>0</v>
      </c>
      <c r="Z5" s="8">
        <f t="shared" si="0"/>
        <v>1</v>
      </c>
      <c r="AA5" s="5" t="str">
        <f t="shared" si="1"/>
        <v>:</v>
      </c>
      <c r="AB5" s="6">
        <f t="shared" si="2"/>
        <v>3</v>
      </c>
      <c r="AC5" s="7">
        <f>SUM(H13,J17,H18,AF14,AF16)</f>
        <v>4</v>
      </c>
      <c r="AD5" s="5" t="str">
        <f t="shared" si="3"/>
        <v>:</v>
      </c>
      <c r="AE5" s="7">
        <f>SUM(J13,H17,J18,AH14,AH16)</f>
        <v>10</v>
      </c>
      <c r="AF5" s="110"/>
      <c r="AG5" s="111">
        <f>RANK(AK5,AK$4:AK$9)</f>
        <v>4</v>
      </c>
      <c r="AH5" s="113"/>
      <c r="AK5" s="81">
        <f>(Z5-AB5)*1000+(AC5-AE5)*100</f>
        <v>-2600</v>
      </c>
    </row>
    <row r="6" spans="1:37" ht="15.75">
      <c r="A6" s="263">
        <v>3</v>
      </c>
      <c r="B6" s="102" t="s">
        <v>54</v>
      </c>
      <c r="C6" s="105"/>
      <c r="D6" s="103"/>
      <c r="E6" s="105"/>
      <c r="F6" s="254"/>
      <c r="G6" s="242"/>
      <c r="H6" s="10">
        <f>+P4</f>
        <v>0</v>
      </c>
      <c r="I6" s="5" t="str">
        <f>IF(J6&lt;&gt;"",":","")</f>
        <v>:</v>
      </c>
      <c r="J6" s="11">
        <f>+N4</f>
        <v>3</v>
      </c>
      <c r="K6" s="10">
        <f>+P5</f>
        <v>3</v>
      </c>
      <c r="L6" s="5" t="str">
        <f>IF(M6&lt;&gt;"",":","")</f>
        <v>:</v>
      </c>
      <c r="M6" s="11">
        <f>+N5</f>
        <v>1</v>
      </c>
      <c r="N6" s="14"/>
      <c r="O6" s="15"/>
      <c r="P6" s="16"/>
      <c r="Q6" s="4">
        <f>IF(H14&lt;&gt;"",H14,"")</f>
        <v>3</v>
      </c>
      <c r="R6" s="5" t="str">
        <f>IF(S6&lt;&gt;"",":","")</f>
        <v>:</v>
      </c>
      <c r="S6" s="7">
        <f>IF(J14&lt;&gt;"",J14,"")</f>
        <v>0</v>
      </c>
      <c r="T6" s="4">
        <f>IF(H16&lt;&gt;"",H16,"")</f>
        <v>0</v>
      </c>
      <c r="U6" s="5" t="str">
        <f>IF(V6&lt;&gt;"",":","")</f>
        <v>:</v>
      </c>
      <c r="V6" s="6">
        <f>IF(J16&lt;&gt;"",J16,"")</f>
        <v>3</v>
      </c>
      <c r="W6" s="4">
        <f>IF(AF15&lt;&gt;"",AF15,"")</f>
        <v>0</v>
      </c>
      <c r="X6" s="5" t="str">
        <f>IF(Y6&lt;&gt;"",":","")</f>
        <v>:</v>
      </c>
      <c r="Y6" s="7">
        <f>IF(AH15&lt;&gt;"",AH15,"")</f>
        <v>0</v>
      </c>
      <c r="Z6" s="8">
        <f t="shared" si="0"/>
        <v>2</v>
      </c>
      <c r="AA6" s="5" t="str">
        <f t="shared" si="1"/>
        <v>:</v>
      </c>
      <c r="AB6" s="6">
        <f t="shared" si="2"/>
        <v>2</v>
      </c>
      <c r="AC6" s="7">
        <f>SUM(H14,H16,J19,AH14,AF15)</f>
        <v>6</v>
      </c>
      <c r="AD6" s="5" t="str">
        <f t="shared" si="3"/>
        <v>:</v>
      </c>
      <c r="AE6" s="7">
        <f>SUM(J14,J16,H19,AF14,AH15)</f>
        <v>7</v>
      </c>
      <c r="AF6" s="110"/>
      <c r="AG6" s="111">
        <f>RANK(AK6,AK$4:AK$9)</f>
        <v>3</v>
      </c>
      <c r="AH6" s="113"/>
      <c r="AK6" s="81">
        <f>(Z6-AB6)*1000+(AC6-AE6)*100</f>
        <v>-100</v>
      </c>
    </row>
    <row r="7" spans="1:37" ht="15.75">
      <c r="A7" s="263">
        <v>4</v>
      </c>
      <c r="B7" s="102" t="s">
        <v>55</v>
      </c>
      <c r="C7" s="105"/>
      <c r="D7" s="103"/>
      <c r="E7" s="105"/>
      <c r="F7" s="254"/>
      <c r="G7" s="242"/>
      <c r="H7" s="10">
        <f>+S4</f>
        <v>0</v>
      </c>
      <c r="I7" s="5" t="str">
        <f>IF(J7&lt;&gt;"",":","")</f>
        <v>:</v>
      </c>
      <c r="J7" s="11">
        <f>+Q4</f>
        <v>3</v>
      </c>
      <c r="K7" s="10">
        <f>+S5</f>
        <v>1</v>
      </c>
      <c r="L7" s="5" t="str">
        <f>IF(M7&lt;&gt;"",":","")</f>
        <v>:</v>
      </c>
      <c r="M7" s="11">
        <f>+Q5</f>
        <v>3</v>
      </c>
      <c r="N7" s="10">
        <f>+S6</f>
        <v>0</v>
      </c>
      <c r="O7" s="5" t="str">
        <f>IF(P7&lt;&gt;"",":","")</f>
        <v>:</v>
      </c>
      <c r="P7" s="6">
        <f>+Q6</f>
        <v>3</v>
      </c>
      <c r="Q7" s="17"/>
      <c r="R7" s="18"/>
      <c r="S7" s="19"/>
      <c r="T7" s="4">
        <f>IF(H20&lt;&gt;"",H20,"")</f>
        <v>0</v>
      </c>
      <c r="U7" s="5" t="str">
        <f>IF(V7&lt;&gt;"",":","")</f>
        <v>:</v>
      </c>
      <c r="V7" s="7">
        <f>IF(J20&lt;&gt;"",J20,"")</f>
        <v>3</v>
      </c>
      <c r="W7" s="4">
        <f>IF(H15&lt;&gt;"",H15,"")</f>
        <v>0</v>
      </c>
      <c r="X7" s="5" t="str">
        <f>IF(Y7&lt;&gt;"",":","")</f>
        <v>:</v>
      </c>
      <c r="Y7" s="7">
        <f>IF(J15&lt;&gt;"",J15,"")</f>
        <v>0</v>
      </c>
      <c r="Z7" s="8">
        <f t="shared" si="0"/>
        <v>0</v>
      </c>
      <c r="AA7" s="5" t="str">
        <f t="shared" si="1"/>
        <v>:</v>
      </c>
      <c r="AB7" s="6">
        <f t="shared" si="2"/>
        <v>4</v>
      </c>
      <c r="AC7" s="7">
        <f>SUM(J14,H15,H20,AH13,AH16)</f>
        <v>1</v>
      </c>
      <c r="AD7" s="5" t="str">
        <f t="shared" si="3"/>
        <v>:</v>
      </c>
      <c r="AE7" s="7">
        <f>SUM(H14,J15,J20,AF13,AF16)</f>
        <v>12</v>
      </c>
      <c r="AF7" s="110"/>
      <c r="AG7" s="111">
        <f>RANK(AK7,AK$4:AK$9)</f>
        <v>5</v>
      </c>
      <c r="AH7" s="113"/>
      <c r="AK7" s="81">
        <f>(Z7-AB7)*1000+(AC7-AE7)*100</f>
        <v>-5100</v>
      </c>
    </row>
    <row r="8" spans="1:37" ht="15.75">
      <c r="A8" s="264">
        <v>5</v>
      </c>
      <c r="B8" s="102" t="s">
        <v>56</v>
      </c>
      <c r="C8" s="105"/>
      <c r="D8" s="106"/>
      <c r="E8" s="104"/>
      <c r="F8" s="255"/>
      <c r="G8" s="243"/>
      <c r="H8" s="2">
        <f>+V4</f>
        <v>0</v>
      </c>
      <c r="I8" s="5" t="str">
        <f>IF(J8&lt;&gt;"",":","")</f>
        <v>:</v>
      </c>
      <c r="J8" s="21">
        <f>+T4</f>
        <v>3</v>
      </c>
      <c r="K8" s="2">
        <f>+V5</f>
        <v>3</v>
      </c>
      <c r="L8" s="5" t="str">
        <f>IF(M8&lt;&gt;"",":","")</f>
        <v>:</v>
      </c>
      <c r="M8" s="21">
        <f>+T5</f>
        <v>0</v>
      </c>
      <c r="N8" s="2">
        <f>+V6</f>
        <v>3</v>
      </c>
      <c r="O8" s="5" t="str">
        <f>IF(P8&lt;&gt;"",":","")</f>
        <v>:</v>
      </c>
      <c r="P8" s="21">
        <f>+T6</f>
        <v>0</v>
      </c>
      <c r="Q8" s="2">
        <f>+V7</f>
        <v>3</v>
      </c>
      <c r="R8" s="5" t="str">
        <f>IF(S8&lt;&gt;"",":","")</f>
        <v>:</v>
      </c>
      <c r="S8" s="2">
        <f>+T7</f>
        <v>0</v>
      </c>
      <c r="T8" s="22"/>
      <c r="U8" s="23"/>
      <c r="V8" s="23"/>
      <c r="W8" s="4">
        <f>IF(AF12&lt;&gt;"",AF12,"")</f>
        <v>0</v>
      </c>
      <c r="X8" s="5" t="str">
        <f>IF(Y8&lt;&gt;"",":","")</f>
        <v>:</v>
      </c>
      <c r="Y8" s="24">
        <f>IF(AH12&lt;&gt;"",AH12,"")</f>
        <v>0</v>
      </c>
      <c r="Z8" s="8">
        <f t="shared" si="0"/>
        <v>3</v>
      </c>
      <c r="AA8" s="5" t="str">
        <f t="shared" si="1"/>
        <v>:</v>
      </c>
      <c r="AB8" s="6">
        <f t="shared" si="2"/>
        <v>1</v>
      </c>
      <c r="AC8" s="7">
        <f>SUM(J13,J16,J20,AF12,AH17)</f>
        <v>9</v>
      </c>
      <c r="AD8" s="5" t="str">
        <f t="shared" si="3"/>
        <v>:</v>
      </c>
      <c r="AE8" s="6">
        <f>SUM(H13,H16,H20,AH12,AF17)</f>
        <v>3</v>
      </c>
      <c r="AF8" s="114"/>
      <c r="AG8" s="111">
        <f>RANK(AK8,AK$4:AK$9)</f>
        <v>2</v>
      </c>
      <c r="AH8" s="115"/>
      <c r="AK8" s="81">
        <f>(Z8-AB8)*1000+(AC8-AE8)*100</f>
        <v>2600</v>
      </c>
    </row>
    <row r="9" spans="1:37" ht="15.75" customHeight="1" thickBot="1">
      <c r="A9" s="265">
        <v>6</v>
      </c>
      <c r="B9" s="107"/>
      <c r="C9" s="109"/>
      <c r="D9" s="108"/>
      <c r="E9" s="109"/>
      <c r="F9" s="256"/>
      <c r="G9" s="244"/>
      <c r="H9" s="25">
        <f>+Y4</f>
        <v>0</v>
      </c>
      <c r="I9" s="26" t="str">
        <f>IF(J9&lt;&gt;"",":","")</f>
        <v>:</v>
      </c>
      <c r="J9" s="27">
        <f>+W4</f>
        <v>0</v>
      </c>
      <c r="K9" s="25">
        <f>+Y5</f>
        <v>0</v>
      </c>
      <c r="L9" s="26" t="str">
        <f>IF(M9&lt;&gt;"",":","")</f>
        <v>:</v>
      </c>
      <c r="M9" s="27">
        <f>+W5</f>
        <v>0</v>
      </c>
      <c r="N9" s="25">
        <f>+Y6</f>
        <v>0</v>
      </c>
      <c r="O9" s="26" t="str">
        <f>IF(P9&lt;&gt;"",":","")</f>
        <v>:</v>
      </c>
      <c r="P9" s="28">
        <f>+W6</f>
        <v>0</v>
      </c>
      <c r="Q9" s="29">
        <f>+Y7</f>
        <v>0</v>
      </c>
      <c r="R9" s="26" t="str">
        <f>IF(S9&lt;&gt;"",":","")</f>
        <v>:</v>
      </c>
      <c r="S9" s="30">
        <f>+W7</f>
        <v>0</v>
      </c>
      <c r="T9" s="29">
        <f>+Y8</f>
        <v>0</v>
      </c>
      <c r="U9" s="26" t="str">
        <f>IF(V9&lt;&gt;"",":","")</f>
        <v>:</v>
      </c>
      <c r="V9" s="28">
        <f>+W8</f>
        <v>0</v>
      </c>
      <c r="W9" s="31"/>
      <c r="X9" s="32"/>
      <c r="Y9" s="33"/>
      <c r="Z9" s="34">
        <f t="shared" si="0"/>
        <v>0</v>
      </c>
      <c r="AA9" s="26" t="str">
        <f t="shared" si="1"/>
        <v>:</v>
      </c>
      <c r="AB9" s="28">
        <f t="shared" si="2"/>
        <v>0</v>
      </c>
      <c r="AC9" s="30">
        <f>SUM(J12,J15,J18,AH12,AH15)</f>
        <v>0</v>
      </c>
      <c r="AD9" s="26" t="str">
        <f t="shared" si="3"/>
        <v>:</v>
      </c>
      <c r="AE9" s="30">
        <f>SUM(H12,H15,H18,AF12,AF15)</f>
        <v>0</v>
      </c>
      <c r="AF9" s="116"/>
      <c r="AG9" s="117"/>
      <c r="AH9" s="118"/>
      <c r="AK9" s="81">
        <v>-9999</v>
      </c>
    </row>
    <row r="10" spans="1:34" ht="13.5" thickBot="1">
      <c r="A10" s="20"/>
      <c r="I10" s="2"/>
      <c r="AH10" s="20"/>
    </row>
    <row r="11" spans="1:34" ht="15.75" customHeight="1">
      <c r="A11" s="83"/>
      <c r="B11" s="84"/>
      <c r="C11" s="84"/>
      <c r="D11" s="85"/>
      <c r="E11" s="86" t="s">
        <v>1</v>
      </c>
      <c r="F11" s="86"/>
      <c r="G11" s="86" t="s">
        <v>1</v>
      </c>
      <c r="H11" s="84" t="s">
        <v>4</v>
      </c>
      <c r="I11" s="84"/>
      <c r="J11" s="84"/>
      <c r="K11" s="87"/>
      <c r="L11" s="85"/>
      <c r="M11" s="88"/>
      <c r="N11" s="84"/>
      <c r="O11" s="89"/>
      <c r="P11" s="84"/>
      <c r="Q11" s="84"/>
      <c r="R11" s="84" t="s">
        <v>1</v>
      </c>
      <c r="S11" s="84"/>
      <c r="T11" s="84"/>
      <c r="U11" s="84"/>
      <c r="V11" s="84"/>
      <c r="W11" s="84"/>
      <c r="X11" s="84"/>
      <c r="Y11" s="84"/>
      <c r="Z11" s="84"/>
      <c r="AA11" s="84" t="s">
        <v>1</v>
      </c>
      <c r="AB11" s="84"/>
      <c r="AC11" s="84"/>
      <c r="AD11" s="84"/>
      <c r="AE11" s="84"/>
      <c r="AF11" s="84" t="s">
        <v>4</v>
      </c>
      <c r="AG11" s="84"/>
      <c r="AH11" s="90"/>
    </row>
    <row r="12" spans="1:34" ht="12.75">
      <c r="A12" s="99" t="s">
        <v>5</v>
      </c>
      <c r="B12" s="123">
        <v>1</v>
      </c>
      <c r="C12" s="35" t="s">
        <v>6</v>
      </c>
      <c r="D12" s="124">
        <v>6</v>
      </c>
      <c r="E12" s="10" t="str">
        <f>IF(B4&lt;&gt;"",B4,"")</f>
        <v>Hörndl, Nicola</v>
      </c>
      <c r="F12" s="5">
        <f>IF(G12&lt;&gt;"","-","")</f>
      </c>
      <c r="G12" s="10">
        <f>IF(B9&lt;&gt;"",B9,"")</f>
      </c>
      <c r="H12" s="36">
        <v>0</v>
      </c>
      <c r="I12" s="5" t="str">
        <f aca="true" t="shared" si="4" ref="I12:I20">IF(J12&lt;&gt;"",":","")</f>
        <v>:</v>
      </c>
      <c r="J12" s="37">
        <v>0</v>
      </c>
      <c r="K12" s="100" t="s">
        <v>7</v>
      </c>
      <c r="L12" s="38"/>
      <c r="M12" s="123">
        <v>5</v>
      </c>
      <c r="N12" s="35" t="s">
        <v>6</v>
      </c>
      <c r="O12" s="124">
        <v>6</v>
      </c>
      <c r="P12" s="10" t="str">
        <f>IF(B8&lt;&gt;"",B8,"")</f>
        <v>Priszlinger, Valerie</v>
      </c>
      <c r="Q12" s="39"/>
      <c r="R12" s="40"/>
      <c r="S12" s="40"/>
      <c r="T12" s="40"/>
      <c r="U12" s="40"/>
      <c r="V12" s="40"/>
      <c r="W12" s="5">
        <f aca="true" t="shared" si="5" ref="W12:W17">IF(X12&lt;&gt;"","-","")</f>
      </c>
      <c r="X12" s="10">
        <f>IF(B9&lt;&gt;"",B9,"")</f>
      </c>
      <c r="Y12" s="39"/>
      <c r="Z12" s="40"/>
      <c r="AA12" s="40"/>
      <c r="AB12" s="40"/>
      <c r="AC12" s="40"/>
      <c r="AD12" s="40"/>
      <c r="AE12" s="40"/>
      <c r="AF12" s="36">
        <v>0</v>
      </c>
      <c r="AG12" s="5" t="str">
        <f aca="true" t="shared" si="6" ref="AG12:AG17">IF(AH12&lt;&gt;"",":","")</f>
        <v>:</v>
      </c>
      <c r="AH12" s="41">
        <v>0</v>
      </c>
    </row>
    <row r="13" spans="1:34" ht="12.75">
      <c r="A13" s="42"/>
      <c r="B13" s="125">
        <v>2</v>
      </c>
      <c r="C13" s="140" t="s">
        <v>6</v>
      </c>
      <c r="D13" s="126">
        <v>5</v>
      </c>
      <c r="E13" s="10" t="str">
        <f>IF(B5&lt;&gt;"",B5,"")</f>
        <v>Kern, Diandra</v>
      </c>
      <c r="F13" s="5" t="str">
        <f aca="true" t="shared" si="7" ref="F13:F20">IF(G13&lt;&gt;"","-","")</f>
        <v>-</v>
      </c>
      <c r="G13" s="10" t="str">
        <f>IF(B8&lt;&gt;"",B8,"")</f>
        <v>Priszlinger, Valerie</v>
      </c>
      <c r="H13" s="36">
        <v>0</v>
      </c>
      <c r="I13" s="5" t="str">
        <f t="shared" si="4"/>
        <v>:</v>
      </c>
      <c r="J13" s="37">
        <v>3</v>
      </c>
      <c r="K13" s="43"/>
      <c r="L13" s="21"/>
      <c r="M13" s="7">
        <v>1</v>
      </c>
      <c r="N13" s="44" t="s">
        <v>6</v>
      </c>
      <c r="O13" s="6">
        <v>4</v>
      </c>
      <c r="P13" s="10" t="str">
        <f>IF(B4&lt;&gt;"",B4,"")</f>
        <v>Hörndl, Nicola</v>
      </c>
      <c r="Q13" s="9"/>
      <c r="R13" s="10"/>
      <c r="S13" s="10"/>
      <c r="T13" s="10"/>
      <c r="U13" s="10"/>
      <c r="V13" s="10"/>
      <c r="W13" s="5" t="str">
        <f t="shared" si="5"/>
        <v>-</v>
      </c>
      <c r="X13" s="10" t="str">
        <f>IF(B7&lt;&gt;"",B7,"")</f>
        <v>Fingberg, Lea</v>
      </c>
      <c r="Y13" s="9"/>
      <c r="Z13" s="10"/>
      <c r="AA13" s="10"/>
      <c r="AB13" s="10"/>
      <c r="AC13" s="10"/>
      <c r="AD13" s="10"/>
      <c r="AE13" s="10"/>
      <c r="AF13" s="36">
        <v>3</v>
      </c>
      <c r="AG13" s="5" t="str">
        <f t="shared" si="6"/>
        <v>:</v>
      </c>
      <c r="AH13" s="45">
        <v>0</v>
      </c>
    </row>
    <row r="14" spans="1:34" ht="13.5" thickBot="1">
      <c r="A14" s="46"/>
      <c r="B14" s="127">
        <v>3</v>
      </c>
      <c r="C14" s="141" t="s">
        <v>6</v>
      </c>
      <c r="D14" s="128">
        <v>4</v>
      </c>
      <c r="E14" s="119" t="str">
        <f>IF(B6&lt;&gt;"",B6,"")</f>
        <v>Schumacher, Chiara</v>
      </c>
      <c r="F14" s="26" t="str">
        <f t="shared" si="7"/>
        <v>-</v>
      </c>
      <c r="G14" s="25" t="str">
        <f>IF(B7&lt;&gt;"",B7,"")</f>
        <v>Fingberg, Lea</v>
      </c>
      <c r="H14" s="47">
        <v>3</v>
      </c>
      <c r="I14" s="26" t="str">
        <f t="shared" si="4"/>
        <v>:</v>
      </c>
      <c r="J14" s="48">
        <v>0</v>
      </c>
      <c r="K14" s="49"/>
      <c r="L14" s="50"/>
      <c r="M14" s="134">
        <v>2</v>
      </c>
      <c r="N14" s="51" t="s">
        <v>6</v>
      </c>
      <c r="O14" s="135">
        <v>3</v>
      </c>
      <c r="P14" s="119" t="str">
        <f>IF(B5&lt;&gt;"",B5,"")</f>
        <v>Kern, Diandra</v>
      </c>
      <c r="Q14" s="52"/>
      <c r="R14" s="53"/>
      <c r="S14" s="53"/>
      <c r="T14" s="53"/>
      <c r="U14" s="53"/>
      <c r="V14" s="53"/>
      <c r="W14" s="26" t="str">
        <f t="shared" si="5"/>
        <v>-</v>
      </c>
      <c r="X14" s="25" t="str">
        <f>IF(B6&lt;&gt;"",B6,"")</f>
        <v>Schumacher, Chiara</v>
      </c>
      <c r="Y14" s="52"/>
      <c r="Z14" s="53"/>
      <c r="AA14" s="53"/>
      <c r="AB14" s="53"/>
      <c r="AC14" s="53"/>
      <c r="AD14" s="53"/>
      <c r="AE14" s="53"/>
      <c r="AF14" s="54">
        <v>1</v>
      </c>
      <c r="AG14" s="26" t="str">
        <f t="shared" si="6"/>
        <v>:</v>
      </c>
      <c r="AH14" s="55">
        <v>3</v>
      </c>
    </row>
    <row r="15" spans="1:34" ht="12.75">
      <c r="A15" s="99" t="s">
        <v>9</v>
      </c>
      <c r="B15" s="123">
        <v>4</v>
      </c>
      <c r="C15" s="35" t="s">
        <v>6</v>
      </c>
      <c r="D15" s="124">
        <v>6</v>
      </c>
      <c r="E15" s="120" t="str">
        <f>IF(B7&lt;&gt;"",B7,"")</f>
        <v>Fingberg, Lea</v>
      </c>
      <c r="F15" s="56">
        <f t="shared" si="7"/>
      </c>
      <c r="G15" s="120">
        <f>IF(B9&lt;&gt;"",B9,"")</f>
      </c>
      <c r="H15" s="36">
        <v>0</v>
      </c>
      <c r="I15" s="56" t="str">
        <f t="shared" si="4"/>
        <v>:</v>
      </c>
      <c r="J15" s="37">
        <v>0</v>
      </c>
      <c r="K15" s="100" t="s">
        <v>8</v>
      </c>
      <c r="L15" s="38"/>
      <c r="M15" s="136">
        <v>3</v>
      </c>
      <c r="N15" s="57" t="s">
        <v>6</v>
      </c>
      <c r="O15" s="137">
        <v>6</v>
      </c>
      <c r="P15" s="120" t="str">
        <f>IF(B6&lt;&gt;"",B6,"")</f>
        <v>Schumacher, Chiara</v>
      </c>
      <c r="Q15" s="39"/>
      <c r="R15" s="40"/>
      <c r="S15" s="40"/>
      <c r="T15" s="40"/>
      <c r="U15" s="40"/>
      <c r="V15" s="40"/>
      <c r="W15" s="5">
        <f t="shared" si="5"/>
      </c>
      <c r="X15" s="10">
        <f>IF(B9&lt;&gt;"",B9,"")</f>
      </c>
      <c r="Y15" s="39"/>
      <c r="Z15" s="58"/>
      <c r="AA15" s="40"/>
      <c r="AB15" s="40"/>
      <c r="AC15" s="40"/>
      <c r="AD15" s="40"/>
      <c r="AE15" s="40"/>
      <c r="AF15" s="36">
        <v>0</v>
      </c>
      <c r="AG15" s="56" t="str">
        <f t="shared" si="6"/>
        <v>:</v>
      </c>
      <c r="AH15" s="45">
        <v>0</v>
      </c>
    </row>
    <row r="16" spans="1:34" ht="12.75">
      <c r="A16" s="42"/>
      <c r="B16" s="125">
        <v>3</v>
      </c>
      <c r="C16" s="140" t="s">
        <v>6</v>
      </c>
      <c r="D16" s="126">
        <v>5</v>
      </c>
      <c r="E16" s="10" t="str">
        <f>IF(B6&lt;&gt;"",B6,"")</f>
        <v>Schumacher, Chiara</v>
      </c>
      <c r="F16" s="5" t="str">
        <f t="shared" si="7"/>
        <v>-</v>
      </c>
      <c r="G16" s="10" t="str">
        <f>IF(B8&lt;&gt;"",B8,"")</f>
        <v>Priszlinger, Valerie</v>
      </c>
      <c r="H16" s="36">
        <v>0</v>
      </c>
      <c r="I16" s="5" t="str">
        <f t="shared" si="4"/>
        <v>:</v>
      </c>
      <c r="J16" s="37">
        <v>3</v>
      </c>
      <c r="K16" s="43"/>
      <c r="L16" s="21"/>
      <c r="M16" s="132">
        <v>2</v>
      </c>
      <c r="N16" s="59" t="s">
        <v>6</v>
      </c>
      <c r="O16" s="133">
        <v>4</v>
      </c>
      <c r="P16" s="10" t="str">
        <f>IF(B5&lt;&gt;"",B5,"")</f>
        <v>Kern, Diandra</v>
      </c>
      <c r="Q16" s="9"/>
      <c r="R16" s="10"/>
      <c r="S16" s="10"/>
      <c r="T16" s="10"/>
      <c r="U16" s="10"/>
      <c r="V16" s="10"/>
      <c r="W16" s="5" t="str">
        <f t="shared" si="5"/>
        <v>-</v>
      </c>
      <c r="X16" s="10" t="str">
        <f>IF(B7&lt;&gt;"",B7,"")</f>
        <v>Fingberg, Lea</v>
      </c>
      <c r="Y16" s="9"/>
      <c r="Z16" s="60"/>
      <c r="AA16" s="10"/>
      <c r="AB16" s="10"/>
      <c r="AC16" s="10"/>
      <c r="AD16" s="10"/>
      <c r="AE16" s="10"/>
      <c r="AF16" s="61">
        <v>3</v>
      </c>
      <c r="AG16" s="5" t="str">
        <f t="shared" si="6"/>
        <v>:</v>
      </c>
      <c r="AH16" s="62">
        <v>1</v>
      </c>
    </row>
    <row r="17" spans="1:34" ht="13.5" thickBot="1">
      <c r="A17" s="49"/>
      <c r="B17" s="129">
        <v>1</v>
      </c>
      <c r="C17" s="63" t="s">
        <v>6</v>
      </c>
      <c r="D17" s="130">
        <v>2</v>
      </c>
      <c r="E17" s="119" t="str">
        <f>IF(B4&lt;&gt;"",B4,"")</f>
        <v>Hörndl, Nicola</v>
      </c>
      <c r="F17" s="26" t="str">
        <f t="shared" si="7"/>
        <v>-</v>
      </c>
      <c r="G17" s="25" t="str">
        <f>IF(B5&lt;&gt;"",B5,"")</f>
        <v>Kern, Diandra</v>
      </c>
      <c r="H17" s="47">
        <v>3</v>
      </c>
      <c r="I17" s="26" t="str">
        <f t="shared" si="4"/>
        <v>:</v>
      </c>
      <c r="J17" s="64">
        <v>0</v>
      </c>
      <c r="K17" s="65"/>
      <c r="L17" s="66"/>
      <c r="M17" s="138">
        <v>1</v>
      </c>
      <c r="N17" s="67" t="s">
        <v>6</v>
      </c>
      <c r="O17" s="139">
        <v>5</v>
      </c>
      <c r="P17" s="119" t="str">
        <f>IF(B4&lt;&gt;"",B4,"")</f>
        <v>Hörndl, Nicola</v>
      </c>
      <c r="Q17" s="68"/>
      <c r="R17" s="68"/>
      <c r="S17" s="68"/>
      <c r="T17" s="68"/>
      <c r="U17" s="68"/>
      <c r="V17" s="68"/>
      <c r="W17" s="26" t="str">
        <f t="shared" si="5"/>
        <v>-</v>
      </c>
      <c r="X17" s="25" t="str">
        <f>IF(B8&lt;&gt;"",B8,"")</f>
        <v>Priszlinger, Valerie</v>
      </c>
      <c r="Z17" s="68"/>
      <c r="AA17" s="68"/>
      <c r="AB17" s="68"/>
      <c r="AC17" s="68"/>
      <c r="AD17" s="68"/>
      <c r="AE17" s="66"/>
      <c r="AF17" s="69">
        <v>3</v>
      </c>
      <c r="AG17" s="5" t="str">
        <f t="shared" si="6"/>
        <v>:</v>
      </c>
      <c r="AH17" s="45">
        <v>0</v>
      </c>
    </row>
    <row r="18" spans="1:34" ht="15.75">
      <c r="A18" s="43" t="s">
        <v>10</v>
      </c>
      <c r="B18" s="131">
        <v>2</v>
      </c>
      <c r="C18" s="70" t="s">
        <v>6</v>
      </c>
      <c r="D18" s="81">
        <v>6</v>
      </c>
      <c r="E18" s="121" t="str">
        <f>IF(B5&lt;&gt;"",B5,"")</f>
        <v>Kern, Diandra</v>
      </c>
      <c r="F18" s="56">
        <f t="shared" si="7"/>
      </c>
      <c r="G18" s="120">
        <f>IF(B9&lt;&gt;"",B9,"")</f>
      </c>
      <c r="H18" s="71">
        <v>0</v>
      </c>
      <c r="I18" s="91" t="str">
        <f t="shared" si="4"/>
        <v>:</v>
      </c>
      <c r="J18" s="62">
        <v>0</v>
      </c>
      <c r="K18" s="92"/>
      <c r="L18" s="7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</row>
    <row r="19" spans="1:34" ht="15.75">
      <c r="A19" s="43"/>
      <c r="B19" s="131">
        <v>1</v>
      </c>
      <c r="C19" s="70" t="s">
        <v>6</v>
      </c>
      <c r="D19" s="81">
        <v>3</v>
      </c>
      <c r="E19" s="122" t="str">
        <f>IF(B4&lt;&gt;"",B4,"")</f>
        <v>Hörndl, Nicola</v>
      </c>
      <c r="F19" s="5" t="str">
        <f t="shared" si="7"/>
        <v>-</v>
      </c>
      <c r="G19" s="10" t="str">
        <f>IF(B6&lt;&gt;"",B6,"")</f>
        <v>Schumacher, Chiara</v>
      </c>
      <c r="H19" s="36">
        <v>3</v>
      </c>
      <c r="I19" s="94" t="str">
        <f t="shared" si="4"/>
        <v>:</v>
      </c>
      <c r="J19" s="45">
        <v>0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82"/>
    </row>
    <row r="20" spans="1:34" ht="16.5" thickBot="1">
      <c r="A20" s="49"/>
      <c r="B20" s="129">
        <v>4</v>
      </c>
      <c r="C20" s="63" t="s">
        <v>6</v>
      </c>
      <c r="D20" s="130">
        <v>5</v>
      </c>
      <c r="E20" s="119" t="str">
        <f>IF(B7&lt;&gt;"",B7,"")</f>
        <v>Fingberg, Lea</v>
      </c>
      <c r="F20" s="26" t="str">
        <f t="shared" si="7"/>
        <v>-</v>
      </c>
      <c r="G20" s="25" t="str">
        <f>IF(B8&lt;&gt;"",B8,"")</f>
        <v>Priszlinger, Valerie</v>
      </c>
      <c r="H20" s="47">
        <v>0</v>
      </c>
      <c r="I20" s="95" t="str">
        <f t="shared" si="4"/>
        <v>:</v>
      </c>
      <c r="J20" s="96">
        <v>3</v>
      </c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</row>
    <row r="21" spans="1:34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</row>
    <row r="22" ht="15.75" customHeight="1">
      <c r="I22" s="2"/>
    </row>
    <row r="23" ht="12.75">
      <c r="I23" s="2"/>
    </row>
    <row r="24" ht="12.75">
      <c r="I24" s="2"/>
    </row>
    <row r="25" ht="12.75">
      <c r="I25" s="2"/>
    </row>
    <row r="26" ht="12.75">
      <c r="I26" s="2"/>
    </row>
    <row r="27" ht="12.75">
      <c r="I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</sheetData>
  <sheetProtection/>
  <printOptions/>
  <pageMargins left="0.393700787401575" right="0.196850393700787" top="0.393700787401575" bottom="0.393700787401575" header="0.49212598450000006" footer="0.49212598450000006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140625" style="2" customWidth="1"/>
    <col min="2" max="9" width="2.00390625" style="2" customWidth="1"/>
    <col min="10" max="10" width="3.8515625" style="2" customWidth="1"/>
    <col min="11" max="11" width="2.00390625" style="2" customWidth="1"/>
    <col min="12" max="12" width="2.140625" style="2" customWidth="1"/>
    <col min="13" max="15" width="2.00390625" style="2" customWidth="1"/>
    <col min="16" max="16" width="2.140625" style="2" customWidth="1"/>
    <col min="17" max="17" width="2.00390625" style="2" customWidth="1"/>
    <col min="18" max="18" width="2.00390625" style="20" customWidth="1"/>
    <col min="19" max="28" width="2.00390625" style="2" customWidth="1"/>
    <col min="29" max="31" width="2.28125" style="2" customWidth="1"/>
    <col min="32" max="32" width="2.8515625" style="2" customWidth="1"/>
    <col min="33" max="33" width="2.28125" style="2" customWidth="1"/>
    <col min="34" max="34" width="2.8515625" style="2" customWidth="1"/>
    <col min="35" max="35" width="2.00390625" style="2" customWidth="1"/>
    <col min="36" max="36" width="2.8515625" style="2" customWidth="1"/>
    <col min="37" max="37" width="2.00390625" style="2" customWidth="1"/>
    <col min="38" max="38" width="1.8515625" style="2" customWidth="1"/>
    <col min="39" max="44" width="2.00390625" style="2" customWidth="1"/>
    <col min="45" max="45" width="4.00390625" style="2" customWidth="1"/>
    <col min="46" max="46" width="11.57421875" style="2" hidden="1" customWidth="1"/>
    <col min="47" max="52" width="11.57421875" style="2" customWidth="1"/>
    <col min="53" max="53" width="11.421875" style="2" customWidth="1"/>
    <col min="54" max="16384" width="11.57421875" style="2" customWidth="1"/>
  </cols>
  <sheetData>
    <row r="1" spans="1:37" s="294" customFormat="1" ht="20.25">
      <c r="A1" s="289" t="s">
        <v>12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1"/>
      <c r="S1" s="290"/>
      <c r="T1" s="290"/>
      <c r="U1" s="290"/>
      <c r="V1" s="290"/>
      <c r="W1" s="290"/>
      <c r="X1" s="290"/>
      <c r="Y1" s="292"/>
      <c r="Z1" s="290"/>
      <c r="AA1" s="290"/>
      <c r="AB1" s="290"/>
      <c r="AC1" s="293"/>
      <c r="AF1" s="290"/>
      <c r="AG1" s="290"/>
      <c r="AH1" s="290"/>
      <c r="AI1" s="295"/>
      <c r="AJ1" s="290"/>
      <c r="AK1" s="296" t="s">
        <v>22</v>
      </c>
    </row>
    <row r="2" spans="1:38" ht="14.25" customHeight="1" thickBot="1">
      <c r="A2" s="198"/>
      <c r="B2" s="198"/>
      <c r="C2" s="198"/>
      <c r="D2" s="198"/>
      <c r="E2" s="142"/>
      <c r="G2" s="142"/>
      <c r="H2" s="142"/>
      <c r="I2" s="143"/>
      <c r="J2" s="142"/>
      <c r="K2" s="142"/>
      <c r="M2" s="206"/>
      <c r="P2" s="142"/>
      <c r="Q2" s="143"/>
      <c r="R2" s="74"/>
      <c r="S2" s="73"/>
      <c r="T2" s="73"/>
      <c r="U2" s="205"/>
      <c r="V2" s="73"/>
      <c r="W2" s="73"/>
      <c r="X2" s="198"/>
      <c r="Z2" s="73"/>
      <c r="AA2" s="73"/>
      <c r="AC2" s="143"/>
      <c r="AD2" s="73"/>
      <c r="AE2" s="73"/>
      <c r="AF2" s="73"/>
      <c r="AG2" s="73"/>
      <c r="AH2" s="73"/>
      <c r="AI2" s="73"/>
      <c r="AJ2" s="73"/>
      <c r="AK2" s="73"/>
      <c r="AL2" s="198"/>
    </row>
    <row r="3" spans="1:46" s="275" customFormat="1" ht="12.75" customHeight="1">
      <c r="A3" s="258" t="s">
        <v>0</v>
      </c>
      <c r="B3" s="144" t="s">
        <v>1</v>
      </c>
      <c r="C3" s="147"/>
      <c r="D3" s="147"/>
      <c r="E3" s="147"/>
      <c r="F3" s="147"/>
      <c r="G3" s="147"/>
      <c r="H3" s="147"/>
      <c r="I3" s="145"/>
      <c r="J3" s="146"/>
      <c r="K3" s="279"/>
      <c r="L3" s="147"/>
      <c r="M3" s="147"/>
      <c r="N3" s="147"/>
      <c r="O3" s="147"/>
      <c r="P3" s="209"/>
      <c r="Q3" s="210"/>
      <c r="R3" s="210">
        <v>1</v>
      </c>
      <c r="S3" s="280"/>
      <c r="T3" s="210"/>
      <c r="U3" s="210">
        <v>2</v>
      </c>
      <c r="V3" s="280"/>
      <c r="W3" s="210"/>
      <c r="X3" s="210">
        <v>3</v>
      </c>
      <c r="Y3" s="280"/>
      <c r="Z3" s="281"/>
      <c r="AA3" s="210">
        <v>4</v>
      </c>
      <c r="AB3" s="210"/>
      <c r="AC3" s="258"/>
      <c r="AD3" s="258" t="s">
        <v>2</v>
      </c>
      <c r="AE3" s="280"/>
      <c r="AF3" s="280"/>
      <c r="AG3" s="282" t="s">
        <v>3</v>
      </c>
      <c r="AH3" s="281"/>
      <c r="AI3" s="283"/>
      <c r="AJ3" s="284" t="s">
        <v>11</v>
      </c>
      <c r="AK3" s="288"/>
      <c r="AT3" s="285" t="s">
        <v>13</v>
      </c>
    </row>
    <row r="4" spans="1:47" ht="15.75">
      <c r="A4" s="277">
        <v>1</v>
      </c>
      <c r="B4" s="102" t="s">
        <v>57</v>
      </c>
      <c r="C4" s="200"/>
      <c r="D4" s="200"/>
      <c r="E4" s="200"/>
      <c r="F4" s="200"/>
      <c r="G4" s="200"/>
      <c r="H4" s="200"/>
      <c r="I4" s="201"/>
      <c r="J4" s="149"/>
      <c r="K4" s="249"/>
      <c r="L4" s="200"/>
      <c r="M4" s="201"/>
      <c r="N4" s="200"/>
      <c r="O4" s="200"/>
      <c r="P4" s="250"/>
      <c r="Q4" s="246"/>
      <c r="R4" s="247"/>
      <c r="S4" s="248"/>
      <c r="T4" s="151">
        <f>IF(AI11&lt;&gt;"",AI11,"")</f>
        <v>3</v>
      </c>
      <c r="U4" s="152" t="str">
        <f>IF(V4&lt;&gt;"",":","")</f>
        <v>:</v>
      </c>
      <c r="V4" s="153">
        <f>IF(AK11&lt;&gt;"",AK11,"")</f>
        <v>0</v>
      </c>
      <c r="W4" s="151">
        <f>IF(P12&lt;&gt;"",P12,"")</f>
        <v>3</v>
      </c>
      <c r="X4" s="152" t="str">
        <f>IF(Y4&lt;&gt;"",":","")</f>
        <v>:</v>
      </c>
      <c r="Y4" s="153">
        <f>IF(R12&lt;&gt;"",R12,"")</f>
        <v>1</v>
      </c>
      <c r="Z4" s="151">
        <f>IF(P10&lt;&gt;"",P10,"")</f>
        <v>0</v>
      </c>
      <c r="AA4" s="152" t="str">
        <f>IF(AB4&lt;&gt;"",":","")</f>
        <v>:</v>
      </c>
      <c r="AB4" s="154">
        <f>IF(R10&lt;&gt;"",R10,"")</f>
        <v>0</v>
      </c>
      <c r="AC4" s="155">
        <f>IF(Q4&gt;S4,1)+IF(T4&gt;V4,1)+IF(W4&gt;Y4,1)+IF(Z4&gt;AB4,1)</f>
        <v>2</v>
      </c>
      <c r="AD4" s="152" t="str">
        <f>IF(AE4&lt;&gt;"",":","")</f>
        <v>:</v>
      </c>
      <c r="AE4" s="153">
        <f>IF(S4&gt;Q4,1)+IF(V4&gt;T4,1)+IF(Y4&gt;W4,1)+IF(AB4&gt;Z4,1)</f>
        <v>0</v>
      </c>
      <c r="AF4" s="154">
        <f>SUM(Q4,T4,W4,Z4)</f>
        <v>6</v>
      </c>
      <c r="AG4" s="152" t="s">
        <v>14</v>
      </c>
      <c r="AH4" s="154">
        <f>SUM(S4,V4,Y4,AB4)</f>
        <v>1</v>
      </c>
      <c r="AI4" s="211"/>
      <c r="AJ4" s="111">
        <f>RANK(AT4,AT4:AT7)</f>
        <v>1</v>
      </c>
      <c r="AK4" s="212"/>
      <c r="AT4" s="81">
        <f>(AC4-AE4)*1000+(AF4-AH4)*100</f>
        <v>2500</v>
      </c>
      <c r="AU4" s="81"/>
    </row>
    <row r="5" spans="1:47" ht="15.75">
      <c r="A5" s="277">
        <v>2</v>
      </c>
      <c r="B5" s="102" t="s">
        <v>58</v>
      </c>
      <c r="C5" s="200"/>
      <c r="D5" s="200"/>
      <c r="E5" s="200"/>
      <c r="F5" s="200"/>
      <c r="G5" s="200"/>
      <c r="H5" s="200"/>
      <c r="I5" s="201"/>
      <c r="J5" s="149"/>
      <c r="K5" s="249"/>
      <c r="L5" s="200"/>
      <c r="M5" s="201"/>
      <c r="N5" s="200"/>
      <c r="O5" s="200"/>
      <c r="P5" s="250"/>
      <c r="Q5" s="156">
        <f>+V4</f>
        <v>0</v>
      </c>
      <c r="R5" s="152" t="str">
        <f>IF(S5&lt;&gt;"",":","")</f>
        <v>:</v>
      </c>
      <c r="S5" s="157">
        <f>+T4</f>
        <v>3</v>
      </c>
      <c r="T5" s="158"/>
      <c r="U5" s="159"/>
      <c r="V5" s="160"/>
      <c r="W5" s="151">
        <f>IF(P11&lt;&gt;"",P11,"")</f>
        <v>0</v>
      </c>
      <c r="X5" s="152" t="str">
        <f>IF(Y5&lt;&gt;"",":","")</f>
        <v>:</v>
      </c>
      <c r="Y5" s="153">
        <f>IF(R11&lt;&gt;"",R11,"")</f>
        <v>3</v>
      </c>
      <c r="Z5" s="151">
        <f>IF(AI10&lt;&gt;"",AI10,"")</f>
        <v>0</v>
      </c>
      <c r="AA5" s="152" t="str">
        <f>IF(AB5&lt;&gt;"",":","")</f>
        <v>:</v>
      </c>
      <c r="AB5" s="154">
        <f>IF(AK10&lt;&gt;"",AK10,"")</f>
        <v>0</v>
      </c>
      <c r="AC5" s="155">
        <f>IF(Q5&gt;S5,1)+IF(T5&gt;V5,1)+IF(W5&gt;Y5,1)+IF(Z5&gt;AB5,1)</f>
        <v>0</v>
      </c>
      <c r="AD5" s="152" t="str">
        <f>IF(AE5&lt;&gt;"",":","")</f>
        <v>:</v>
      </c>
      <c r="AE5" s="153">
        <f>IF(S5&gt;Q5,1)+IF(V5&gt;T5,1)+IF(Y5&gt;W5,1)+IF(AB5&gt;Z5,1)</f>
        <v>2</v>
      </c>
      <c r="AF5" s="154">
        <f>SUM(Q5,T5,W5,Z5)</f>
        <v>0</v>
      </c>
      <c r="AG5" s="152" t="s">
        <v>14</v>
      </c>
      <c r="AH5" s="154">
        <f>SUM(S5,V5,Y5,AB5)</f>
        <v>6</v>
      </c>
      <c r="AI5" s="211"/>
      <c r="AJ5" s="111">
        <f>RANK(AT5,AT4:AT7)</f>
        <v>3</v>
      </c>
      <c r="AK5" s="213"/>
      <c r="AT5" s="81">
        <f>(AC5-AE5)*1000+(AF5-AH5)*100</f>
        <v>-2600</v>
      </c>
      <c r="AU5" s="81"/>
    </row>
    <row r="6" spans="1:47" ht="15.75">
      <c r="A6" s="277">
        <v>3</v>
      </c>
      <c r="B6" s="102" t="s">
        <v>59</v>
      </c>
      <c r="C6" s="200"/>
      <c r="D6" s="200"/>
      <c r="E6" s="200"/>
      <c r="F6" s="200"/>
      <c r="G6" s="200"/>
      <c r="H6" s="200"/>
      <c r="I6" s="201"/>
      <c r="J6" s="149"/>
      <c r="K6" s="249"/>
      <c r="L6" s="200"/>
      <c r="M6" s="201"/>
      <c r="N6" s="200"/>
      <c r="O6" s="200"/>
      <c r="P6" s="250"/>
      <c r="Q6" s="156">
        <f>+Y4</f>
        <v>1</v>
      </c>
      <c r="R6" s="152" t="str">
        <f>IF(S6&lt;&gt;"",":","")</f>
        <v>:</v>
      </c>
      <c r="S6" s="157">
        <f>+W4</f>
        <v>3</v>
      </c>
      <c r="T6" s="156">
        <f>+Y5</f>
        <v>3</v>
      </c>
      <c r="U6" s="152" t="str">
        <f>IF(V6&lt;&gt;"",":","")</f>
        <v>:</v>
      </c>
      <c r="V6" s="157">
        <f>+W5</f>
        <v>0</v>
      </c>
      <c r="W6" s="160"/>
      <c r="X6" s="161"/>
      <c r="Y6" s="162"/>
      <c r="Z6" s="151">
        <f>IF(AI12&lt;&gt;"",AI12,"")</f>
        <v>0</v>
      </c>
      <c r="AA6" s="152" t="str">
        <f>IF(AB6&lt;&gt;"",":","")</f>
        <v>:</v>
      </c>
      <c r="AB6" s="154">
        <f>IF(AK12&lt;&gt;"",AK12,"")</f>
        <v>0</v>
      </c>
      <c r="AC6" s="155">
        <f>IF(Q6&gt;S6,1)+IF(T6&gt;V6,1)+IF(W6&gt;Y6,1)+IF(Z6&gt;AB6,1)</f>
        <v>1</v>
      </c>
      <c r="AD6" s="152" t="str">
        <f>IF(AE6&lt;&gt;"",":","")</f>
        <v>:</v>
      </c>
      <c r="AE6" s="153">
        <f>IF(S6&gt;Q6,1)+IF(V6&gt;T6,1)+IF(Y6&gt;W6,1)+IF(AB6&gt;Z6,1)</f>
        <v>1</v>
      </c>
      <c r="AF6" s="154">
        <f>SUM(Q6,T6,W6,Z6)</f>
        <v>4</v>
      </c>
      <c r="AG6" s="152" t="s">
        <v>14</v>
      </c>
      <c r="AH6" s="154">
        <f>SUM(S6,V6,Y6,AB6)</f>
        <v>3</v>
      </c>
      <c r="AI6" s="211"/>
      <c r="AJ6" s="111">
        <f>RANK(AT6,AT4:AT7)</f>
        <v>2</v>
      </c>
      <c r="AK6" s="214"/>
      <c r="AT6" s="81">
        <f>(AC6-AE6)*1000+(AF6-AH6)*100</f>
        <v>100</v>
      </c>
      <c r="AU6" s="81"/>
    </row>
    <row r="7" spans="1:47" ht="16.5" thickBot="1">
      <c r="A7" s="278">
        <v>4</v>
      </c>
      <c r="B7" s="107"/>
      <c r="C7" s="202"/>
      <c r="D7" s="202"/>
      <c r="E7" s="202"/>
      <c r="F7" s="202"/>
      <c r="G7" s="202"/>
      <c r="H7" s="202"/>
      <c r="I7" s="203"/>
      <c r="J7" s="164"/>
      <c r="K7" s="251"/>
      <c r="L7" s="202"/>
      <c r="M7" s="203"/>
      <c r="N7" s="202"/>
      <c r="O7" s="202"/>
      <c r="P7" s="252"/>
      <c r="Q7" s="165">
        <f>+AB4</f>
        <v>0</v>
      </c>
      <c r="R7" s="166" t="str">
        <f>IF(S7&lt;&gt;"",":","")</f>
        <v>:</v>
      </c>
      <c r="S7" s="167">
        <f>+Z4</f>
        <v>0</v>
      </c>
      <c r="T7" s="165">
        <f>+AB5</f>
        <v>0</v>
      </c>
      <c r="U7" s="166" t="str">
        <f>IF(V7&lt;&gt;"",":","")</f>
        <v>:</v>
      </c>
      <c r="V7" s="167">
        <f>+Z5</f>
        <v>0</v>
      </c>
      <c r="W7" s="165">
        <f>+AB6</f>
        <v>0</v>
      </c>
      <c r="X7" s="166" t="str">
        <f>IF(Y7&lt;&gt;"",":","")</f>
        <v>:</v>
      </c>
      <c r="Y7" s="168">
        <f>+Z6</f>
        <v>0</v>
      </c>
      <c r="Z7" s="169"/>
      <c r="AA7" s="170"/>
      <c r="AB7" s="171"/>
      <c r="AC7" s="172">
        <f>IF(Q7&gt;S7,1)+IF(T7&gt;V7,1)+IF(W7&gt;Y7,1)+IF(Z7&gt;AB7,1)</f>
        <v>0</v>
      </c>
      <c r="AD7" s="166" t="str">
        <f>IF(AE7&lt;&gt;"",":","")</f>
        <v>:</v>
      </c>
      <c r="AE7" s="168">
        <f>IF(S7&gt;Q7,1)+IF(V7&gt;T7,1)+IF(Y7&gt;W7,1)+IF(AB7&gt;Z7,1)</f>
        <v>0</v>
      </c>
      <c r="AF7" s="173">
        <f>SUM(Q7,T7,W7,Z7)</f>
        <v>0</v>
      </c>
      <c r="AG7" s="166" t="s">
        <v>14</v>
      </c>
      <c r="AH7" s="173">
        <f>SUM(S7,V7,Y7,AB7)</f>
        <v>0</v>
      </c>
      <c r="AI7" s="215"/>
      <c r="AJ7" s="117"/>
      <c r="AK7" s="216"/>
      <c r="AT7" s="81">
        <v>-9999</v>
      </c>
      <c r="AU7" s="81"/>
    </row>
    <row r="8" spans="1:18" ht="9.75" customHeight="1" thickBot="1">
      <c r="A8" s="20"/>
      <c r="K8" s="89"/>
      <c r="R8" s="2"/>
    </row>
    <row r="9" spans="1:37" ht="12.75" customHeight="1">
      <c r="A9" s="83"/>
      <c r="B9" s="84"/>
      <c r="C9" s="84"/>
      <c r="D9" s="217"/>
      <c r="E9" s="218" t="s">
        <v>1</v>
      </c>
      <c r="F9" s="219"/>
      <c r="G9" s="219"/>
      <c r="H9" s="219"/>
      <c r="I9" s="219"/>
      <c r="J9" s="219"/>
      <c r="K9" s="218" t="s">
        <v>1</v>
      </c>
      <c r="L9" s="89"/>
      <c r="M9" s="219"/>
      <c r="N9" s="84"/>
      <c r="O9" s="89"/>
      <c r="P9" s="220" t="s">
        <v>4</v>
      </c>
      <c r="Q9" s="221"/>
      <c r="R9" s="221"/>
      <c r="S9" s="222"/>
      <c r="T9" s="223"/>
      <c r="U9" s="220"/>
      <c r="V9" s="221"/>
      <c r="W9" s="224"/>
      <c r="X9" s="221" t="s">
        <v>1</v>
      </c>
      <c r="Y9" s="221"/>
      <c r="Z9" s="89"/>
      <c r="AA9" s="221"/>
      <c r="AB9" s="221"/>
      <c r="AC9" s="221"/>
      <c r="AD9" s="221" t="s">
        <v>1</v>
      </c>
      <c r="AE9" s="89"/>
      <c r="AF9" s="221"/>
      <c r="AG9" s="221"/>
      <c r="AH9" s="89"/>
      <c r="AI9" s="220" t="s">
        <v>4</v>
      </c>
      <c r="AJ9" s="221"/>
      <c r="AK9" s="225"/>
    </row>
    <row r="10" spans="1:37" ht="12.75">
      <c r="A10" s="233" t="s">
        <v>5</v>
      </c>
      <c r="B10" s="174">
        <v>1</v>
      </c>
      <c r="C10" s="226" t="s">
        <v>6</v>
      </c>
      <c r="D10" s="234">
        <v>4</v>
      </c>
      <c r="E10" s="174" t="str">
        <f>IF($B$4&lt;&gt;"",$B$4,"")</f>
        <v>Fingberg, Jana</v>
      </c>
      <c r="F10" s="175"/>
      <c r="G10" s="175"/>
      <c r="H10" s="175"/>
      <c r="I10" s="175"/>
      <c r="J10" s="176" t="s">
        <v>6</v>
      </c>
      <c r="K10" s="177">
        <f>IF($B$7&lt;&gt;"",$B$7,"")</f>
      </c>
      <c r="L10" s="175"/>
      <c r="M10" s="175"/>
      <c r="N10" s="178"/>
      <c r="O10" s="150"/>
      <c r="P10" s="148">
        <v>0</v>
      </c>
      <c r="Q10" s="152" t="str">
        <f>IF(R10&lt;&gt;"",":","")</f>
        <v>:</v>
      </c>
      <c r="R10" s="179">
        <v>0</v>
      </c>
      <c r="S10" s="227"/>
      <c r="T10" s="181"/>
      <c r="U10" s="241">
        <v>2</v>
      </c>
      <c r="V10" s="228" t="s">
        <v>6</v>
      </c>
      <c r="W10" s="181">
        <v>4</v>
      </c>
      <c r="X10" s="180" t="str">
        <f>IF($B$5&lt;&gt;"",$B$5,"")</f>
        <v>Goldberg, Julia</v>
      </c>
      <c r="Y10" s="181"/>
      <c r="Z10" s="181"/>
      <c r="AA10" s="181"/>
      <c r="AB10" s="181"/>
      <c r="AC10" s="182" t="s">
        <v>6</v>
      </c>
      <c r="AD10" s="177">
        <f>IF($B$7&lt;&gt;"",$B$7,"")</f>
      </c>
      <c r="AE10" s="181"/>
      <c r="AF10" s="181"/>
      <c r="AG10" s="181"/>
      <c r="AH10" s="181"/>
      <c r="AI10" s="183">
        <v>0</v>
      </c>
      <c r="AJ10" s="152" t="str">
        <f>IF(AK10&lt;&gt;"",":","")</f>
        <v>:</v>
      </c>
      <c r="AK10" s="184">
        <v>0</v>
      </c>
    </row>
    <row r="11" spans="1:37" ht="12.75" customHeight="1">
      <c r="A11" s="229"/>
      <c r="B11" s="235">
        <v>2</v>
      </c>
      <c r="C11" s="236" t="s">
        <v>6</v>
      </c>
      <c r="D11" s="237">
        <v>3</v>
      </c>
      <c r="E11" s="174" t="str">
        <f>IF($B$5&lt;&gt;"",$B$5,"")</f>
        <v>Goldberg, Julia</v>
      </c>
      <c r="F11" s="156"/>
      <c r="G11" s="156"/>
      <c r="H11" s="156"/>
      <c r="I11" s="156"/>
      <c r="J11" s="154" t="s">
        <v>6</v>
      </c>
      <c r="K11" s="185" t="str">
        <f>IF($B$6&lt;&gt;"",$B$6,"")</f>
        <v>Priszlinger, Clara</v>
      </c>
      <c r="L11" s="156"/>
      <c r="M11" s="156"/>
      <c r="N11" s="186"/>
      <c r="O11" s="150"/>
      <c r="P11" s="148">
        <v>0</v>
      </c>
      <c r="Q11" s="152" t="str">
        <f>IF(R11&lt;&gt;"",":","")</f>
        <v>:</v>
      </c>
      <c r="R11" s="179">
        <v>3</v>
      </c>
      <c r="S11" s="227" t="s">
        <v>10</v>
      </c>
      <c r="T11" s="230"/>
      <c r="U11" s="174">
        <v>1</v>
      </c>
      <c r="V11" s="226" t="s">
        <v>6</v>
      </c>
      <c r="W11" s="234">
        <v>2</v>
      </c>
      <c r="X11" s="174" t="str">
        <f>IF($B$4&lt;&gt;"",$B$4,"")</f>
        <v>Fingberg, Jana</v>
      </c>
      <c r="Y11" s="181"/>
      <c r="Z11" s="175"/>
      <c r="AA11" s="175"/>
      <c r="AB11" s="175"/>
      <c r="AC11" s="182" t="s">
        <v>6</v>
      </c>
      <c r="AD11" s="174" t="str">
        <f>IF($B$5&lt;&gt;"",$B$5,"")</f>
        <v>Goldberg, Julia</v>
      </c>
      <c r="AE11" s="175"/>
      <c r="AF11" s="181"/>
      <c r="AG11" s="175"/>
      <c r="AH11" s="175"/>
      <c r="AI11" s="148">
        <v>3</v>
      </c>
      <c r="AJ11" s="152" t="str">
        <f>IF(AK11&lt;&gt;"",":","")</f>
        <v>:</v>
      </c>
      <c r="AK11" s="184">
        <v>0</v>
      </c>
    </row>
    <row r="12" spans="1:38" s="208" customFormat="1" ht="12.75" customHeight="1" thickBot="1">
      <c r="A12" s="238" t="s">
        <v>9</v>
      </c>
      <c r="B12" s="199">
        <v>1</v>
      </c>
      <c r="C12" s="239" t="s">
        <v>6</v>
      </c>
      <c r="D12" s="240">
        <v>3</v>
      </c>
      <c r="E12" s="187" t="str">
        <f>IF($B$4&lt;&gt;"",$B$4,"")</f>
        <v>Fingberg, Jana</v>
      </c>
      <c r="F12" s="188"/>
      <c r="G12" s="188"/>
      <c r="H12" s="188"/>
      <c r="I12" s="188"/>
      <c r="J12" s="173" t="s">
        <v>6</v>
      </c>
      <c r="K12" s="189" t="str">
        <f>IF($B$6&lt;&gt;"",$B$6,"")</f>
        <v>Priszlinger, Clara</v>
      </c>
      <c r="L12" s="188"/>
      <c r="M12" s="188"/>
      <c r="N12" s="190"/>
      <c r="O12" s="191"/>
      <c r="P12" s="163">
        <v>3</v>
      </c>
      <c r="Q12" s="166" t="str">
        <f>IF(R12&lt;&gt;"",":","")</f>
        <v>:</v>
      </c>
      <c r="R12" s="192">
        <v>1</v>
      </c>
      <c r="S12" s="231"/>
      <c r="T12" s="232"/>
      <c r="U12" s="165">
        <v>3</v>
      </c>
      <c r="V12" s="195" t="s">
        <v>6</v>
      </c>
      <c r="W12" s="167">
        <v>4</v>
      </c>
      <c r="X12" s="193" t="str">
        <f>IF($B$6&lt;&gt;"",$B$6,"")</f>
        <v>Priszlinger, Clara</v>
      </c>
      <c r="Y12" s="194"/>
      <c r="Z12" s="165"/>
      <c r="AA12" s="165"/>
      <c r="AB12" s="165"/>
      <c r="AC12" s="195" t="s">
        <v>6</v>
      </c>
      <c r="AD12" s="196">
        <f>IF($B$7&lt;&gt;"",$B$7,"")</f>
      </c>
      <c r="AE12" s="165"/>
      <c r="AF12" s="194"/>
      <c r="AG12" s="165"/>
      <c r="AH12" s="165"/>
      <c r="AI12" s="163">
        <v>0</v>
      </c>
      <c r="AJ12" s="166" t="str">
        <f>IF(AK12&lt;&gt;"",":","")</f>
        <v>:</v>
      </c>
      <c r="AK12" s="197">
        <v>0</v>
      </c>
      <c r="AL12" s="2"/>
    </row>
    <row r="13" spans="1:45" s="208" customFormat="1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2"/>
      <c r="AM13" s="2"/>
      <c r="AN13" s="2"/>
      <c r="AO13" s="2"/>
      <c r="AP13" s="2"/>
      <c r="AQ13" s="2"/>
      <c r="AR13" s="2"/>
      <c r="AS13" s="2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2.00390625" style="2" bestFit="1" customWidth="1"/>
    <col min="3" max="4" width="1.8515625" style="2" customWidth="1"/>
    <col min="5" max="5" width="13.8515625" style="2" bestFit="1" customWidth="1"/>
    <col min="6" max="6" width="1.7109375" style="2" customWidth="1"/>
    <col min="7" max="7" width="13.8515625" style="2" bestFit="1" customWidth="1"/>
    <col min="8" max="8" width="2.00390625" style="2" customWidth="1"/>
    <col min="9" max="9" width="2.00390625" style="20" customWidth="1"/>
    <col min="10" max="10" width="2.00390625" style="2" customWidth="1"/>
    <col min="11" max="11" width="1.8515625" style="2" customWidth="1"/>
    <col min="12" max="12" width="2.00390625" style="2" customWidth="1"/>
    <col min="13" max="13" width="1.8515625" style="2" customWidth="1"/>
    <col min="14" max="24" width="2.00390625" style="2" customWidth="1"/>
    <col min="25" max="28" width="1.8515625" style="2" customWidth="1"/>
    <col min="29" max="29" width="3.28125" style="2" customWidth="1"/>
    <col min="30" max="30" width="1.8515625" style="2" customWidth="1"/>
    <col min="31" max="31" width="3.28125" style="2" customWidth="1"/>
    <col min="32" max="32" width="2.421875" style="2" customWidth="1"/>
    <col min="33" max="33" width="2.8515625" style="2" customWidth="1"/>
    <col min="34" max="34" width="2.421875" style="2" customWidth="1"/>
    <col min="35" max="35" width="10.7109375" style="2" customWidth="1"/>
    <col min="36" max="36" width="11.421875" style="2" customWidth="1"/>
    <col min="37" max="37" width="7.8515625" style="2" hidden="1" customWidth="1"/>
    <col min="38" max="38" width="6.8515625" style="2" customWidth="1"/>
    <col min="39" max="40" width="10.7109375" style="2" customWidth="1"/>
    <col min="41" max="46" width="11.421875" style="2" customWidth="1"/>
    <col min="47" max="47" width="6.8515625" style="2" customWidth="1"/>
    <col min="48" max="55" width="11.421875" style="2" customWidth="1"/>
    <col min="56" max="56" width="6.8515625" style="2" customWidth="1"/>
    <col min="57" max="64" width="11.421875" style="2" customWidth="1"/>
    <col min="65" max="65" width="6.8515625" style="2" customWidth="1"/>
    <col min="66" max="73" width="11.421875" style="2" customWidth="1"/>
    <col min="74" max="74" width="6.8515625" style="2" customWidth="1"/>
    <col min="75" max="16384" width="11.421875" style="2" customWidth="1"/>
  </cols>
  <sheetData>
    <row r="1" spans="1:34" ht="23.25">
      <c r="A1" s="101" t="s">
        <v>12</v>
      </c>
      <c r="B1" s="73"/>
      <c r="C1" s="73"/>
      <c r="D1" s="73"/>
      <c r="E1" s="73"/>
      <c r="F1" s="73"/>
      <c r="G1" s="73"/>
      <c r="H1" s="73"/>
      <c r="I1" s="74"/>
      <c r="J1" s="73"/>
      <c r="K1" s="73"/>
      <c r="L1" s="73"/>
      <c r="M1" s="73"/>
      <c r="N1" s="73"/>
      <c r="O1" s="73"/>
      <c r="P1" s="73"/>
      <c r="Q1" s="73"/>
      <c r="R1" s="73"/>
      <c r="S1" s="73"/>
      <c r="U1" s="73"/>
      <c r="V1" s="1"/>
      <c r="W1" s="73"/>
      <c r="X1" s="73"/>
      <c r="Y1" s="73"/>
      <c r="Z1" s="73"/>
      <c r="AA1" s="73"/>
      <c r="AB1" s="73"/>
      <c r="AC1" s="75"/>
      <c r="AD1" s="73"/>
      <c r="AE1" s="73"/>
      <c r="AF1" s="73"/>
      <c r="AG1" s="73"/>
      <c r="AH1" s="276" t="s">
        <v>33</v>
      </c>
    </row>
    <row r="2" spans="1:34" ht="16.5" thickBot="1">
      <c r="A2" s="76"/>
      <c r="B2" s="77"/>
      <c r="C2" s="77"/>
      <c r="D2" s="77"/>
      <c r="E2" s="78"/>
      <c r="F2" s="77"/>
      <c r="G2" s="79"/>
      <c r="H2" s="77"/>
      <c r="I2" s="80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275" customFormat="1" ht="12.75">
      <c r="A3" s="266" t="s">
        <v>0</v>
      </c>
      <c r="B3" s="259" t="s">
        <v>1</v>
      </c>
      <c r="C3" s="268"/>
      <c r="D3" s="267"/>
      <c r="E3" s="287"/>
      <c r="F3" s="260"/>
      <c r="G3" s="269"/>
      <c r="H3" s="261"/>
      <c r="I3" s="261">
        <v>1</v>
      </c>
      <c r="J3" s="270"/>
      <c r="K3" s="261"/>
      <c r="L3" s="261">
        <v>2</v>
      </c>
      <c r="M3" s="270"/>
      <c r="N3" s="261"/>
      <c r="O3" s="261">
        <v>3</v>
      </c>
      <c r="P3" s="270"/>
      <c r="Q3" s="262"/>
      <c r="R3" s="261">
        <v>4</v>
      </c>
      <c r="S3" s="261"/>
      <c r="T3" s="262"/>
      <c r="U3" s="261">
        <v>5</v>
      </c>
      <c r="V3" s="270"/>
      <c r="W3" s="262"/>
      <c r="X3" s="261">
        <v>6</v>
      </c>
      <c r="Y3" s="270"/>
      <c r="Z3" s="266"/>
      <c r="AA3" s="266" t="s">
        <v>2</v>
      </c>
      <c r="AB3" s="270"/>
      <c r="AC3" s="270"/>
      <c r="AD3" s="271" t="s">
        <v>3</v>
      </c>
      <c r="AE3" s="262"/>
      <c r="AF3" s="272"/>
      <c r="AG3" s="273" t="s">
        <v>11</v>
      </c>
      <c r="AH3" s="274"/>
    </row>
    <row r="4" spans="1:37" ht="15.75">
      <c r="A4" s="263">
        <v>1</v>
      </c>
      <c r="B4" s="102" t="s">
        <v>34</v>
      </c>
      <c r="C4" s="105"/>
      <c r="D4" s="103"/>
      <c r="E4" s="104"/>
      <c r="F4" s="253"/>
      <c r="G4" s="243"/>
      <c r="H4" s="3"/>
      <c r="I4" s="3"/>
      <c r="J4" s="257"/>
      <c r="K4" s="4">
        <f>IF(H17&lt;&gt;"",H17,"")</f>
        <v>1</v>
      </c>
      <c r="L4" s="5" t="str">
        <f>IF(M4&lt;&gt;"",":","")</f>
        <v>:</v>
      </c>
      <c r="M4" s="6">
        <f>IF(J17&lt;&gt;"",J17,"")</f>
        <v>3</v>
      </c>
      <c r="N4" s="4">
        <f>IF(H19&lt;&gt;"",H19,"")</f>
        <v>3</v>
      </c>
      <c r="O4" s="5" t="str">
        <f>IF(P4&lt;&gt;"",":","")</f>
        <v>:</v>
      </c>
      <c r="P4" s="6">
        <f>IF(J19&lt;&gt;"",J19,"")</f>
        <v>2</v>
      </c>
      <c r="Q4" s="4">
        <f>IF(AF13&lt;&gt;"",AF13,"")</f>
        <v>0</v>
      </c>
      <c r="R4" s="5" t="str">
        <f>IF(S4&lt;&gt;"",":","")</f>
        <v>:</v>
      </c>
      <c r="S4" s="7">
        <f>IF(AH13&lt;&gt;"",AH13,"")</f>
        <v>3</v>
      </c>
      <c r="T4" s="4">
        <f>IF(AF17&lt;&gt;"",AF17,"")</f>
        <v>3</v>
      </c>
      <c r="U4" s="5" t="str">
        <f>IF(V4&lt;&gt;"",":","")</f>
        <v>:</v>
      </c>
      <c r="V4" s="7">
        <f>IF(AH17&lt;&gt;"",AH17,"")</f>
        <v>1</v>
      </c>
      <c r="W4" s="4">
        <f>IF(H12&lt;&gt;"",H12,"")</f>
        <v>0</v>
      </c>
      <c r="X4" s="5" t="str">
        <f>IF(Y4&lt;&gt;"",":","")</f>
        <v>:</v>
      </c>
      <c r="Y4" s="7">
        <f>IF(J12&lt;&gt;"",J12,"")</f>
        <v>0</v>
      </c>
      <c r="Z4" s="8">
        <f aca="true" t="shared" si="0" ref="Z4:Z9">IF(H4&gt;J4,1)+IF(K4&gt;M4,1)+IF(N4&gt;P4,1)+IF(Q4&gt;S4,1)+IF(T4&gt;V4,1)+IF(W4&gt;Y4,1)</f>
        <v>2</v>
      </c>
      <c r="AA4" s="5" t="str">
        <f aca="true" t="shared" si="1" ref="AA4:AA9">IF(AB4&lt;&gt;"",":","")</f>
        <v>:</v>
      </c>
      <c r="AB4" s="6">
        <f aca="true" t="shared" si="2" ref="AB4:AB9">IF(J4&gt;H4,1)+IF(M4&gt;K4,1)+IF(P4&gt;N4,1)+IF(S4&gt;Q4,1)+IF(V4&gt;T4,1)+IF(Y4&gt;W4,1)</f>
        <v>2</v>
      </c>
      <c r="AC4" s="7">
        <f>SUM(H12,H17,H19,AF13,AF17)</f>
        <v>7</v>
      </c>
      <c r="AD4" s="5" t="str">
        <f aca="true" t="shared" si="3" ref="AD4:AD9">IF(AE4&lt;&gt;"",":","")</f>
        <v>:</v>
      </c>
      <c r="AE4" s="7">
        <f>SUM(J12,J17,J19,AH13,AH17)</f>
        <v>9</v>
      </c>
      <c r="AF4" s="110"/>
      <c r="AG4" s="111">
        <f>RANK(AK4,AK$4:AK$9)</f>
        <v>3</v>
      </c>
      <c r="AH4" s="112"/>
      <c r="AK4" s="81">
        <f>(Z4-AB4)*1000+(AC4-AE4)*100</f>
        <v>-200</v>
      </c>
    </row>
    <row r="5" spans="1:37" ht="15.75">
      <c r="A5" s="263">
        <v>2</v>
      </c>
      <c r="B5" s="102" t="s">
        <v>35</v>
      </c>
      <c r="C5" s="105"/>
      <c r="D5" s="103"/>
      <c r="E5" s="105"/>
      <c r="F5" s="254"/>
      <c r="G5" s="242"/>
      <c r="H5" s="10">
        <f>+M4</f>
        <v>3</v>
      </c>
      <c r="I5" s="5" t="str">
        <f>IF(J5&lt;&gt;"",":","")</f>
        <v>:</v>
      </c>
      <c r="J5" s="11">
        <f>+K4</f>
        <v>1</v>
      </c>
      <c r="K5" s="12"/>
      <c r="L5" s="13"/>
      <c r="M5" s="14"/>
      <c r="N5" s="4">
        <f>IF(AF14&lt;&gt;"",AF14,"")</f>
        <v>2</v>
      </c>
      <c r="O5" s="5" t="str">
        <f>IF(P5&lt;&gt;"",":","")</f>
        <v>:</v>
      </c>
      <c r="P5" s="6">
        <f>IF(AH14&lt;&gt;"",AH14,"")</f>
        <v>3</v>
      </c>
      <c r="Q5" s="4">
        <f>IF(AF16&lt;&gt;"",AF16,"")</f>
        <v>0</v>
      </c>
      <c r="R5" s="5" t="str">
        <f>IF(S5&lt;&gt;"",":","")</f>
        <v>:</v>
      </c>
      <c r="S5" s="7">
        <f>IF(AH16&lt;&gt;"",AH16,"")</f>
        <v>3</v>
      </c>
      <c r="T5" s="4">
        <f>IF(H13&lt;&gt;"",H13,"")</f>
        <v>1</v>
      </c>
      <c r="U5" s="5" t="str">
        <f>IF(V5&lt;&gt;"",":","")</f>
        <v>:</v>
      </c>
      <c r="V5" s="7">
        <f>IF(J13&lt;&gt;"",J13,"")</f>
        <v>3</v>
      </c>
      <c r="W5" s="4">
        <f>IF(H18&lt;&gt;"",H18,"")</f>
        <v>0</v>
      </c>
      <c r="X5" s="5" t="str">
        <f>IF(Y5&lt;&gt;"",":","")</f>
        <v>:</v>
      </c>
      <c r="Y5" s="7">
        <f>IF(J18&lt;&gt;"",J18,"")</f>
        <v>0</v>
      </c>
      <c r="Z5" s="8">
        <f t="shared" si="0"/>
        <v>1</v>
      </c>
      <c r="AA5" s="5" t="str">
        <f t="shared" si="1"/>
        <v>:</v>
      </c>
      <c r="AB5" s="6">
        <f t="shared" si="2"/>
        <v>3</v>
      </c>
      <c r="AC5" s="7">
        <f>SUM(H13,J17,H18,AF14,AF16)</f>
        <v>6</v>
      </c>
      <c r="AD5" s="5" t="str">
        <f t="shared" si="3"/>
        <v>:</v>
      </c>
      <c r="AE5" s="7">
        <f>SUM(J13,H17,J18,AH14,AH16)</f>
        <v>10</v>
      </c>
      <c r="AF5" s="110"/>
      <c r="AG5" s="111">
        <f>RANK(AK5,AK$4:AK$9)</f>
        <v>4</v>
      </c>
      <c r="AH5" s="113"/>
      <c r="AK5" s="81">
        <f>(Z5-AB5)*1000+(AC5-AE5)*100</f>
        <v>-2400</v>
      </c>
    </row>
    <row r="6" spans="1:37" ht="15.75">
      <c r="A6" s="263">
        <v>3</v>
      </c>
      <c r="B6" s="102" t="s">
        <v>36</v>
      </c>
      <c r="C6" s="105"/>
      <c r="D6" s="103"/>
      <c r="E6" s="105"/>
      <c r="F6" s="254"/>
      <c r="G6" s="242"/>
      <c r="H6" s="10">
        <f>+P4</f>
        <v>2</v>
      </c>
      <c r="I6" s="5" t="str">
        <f>IF(J6&lt;&gt;"",":","")</f>
        <v>:</v>
      </c>
      <c r="J6" s="11">
        <f>+N4</f>
        <v>3</v>
      </c>
      <c r="K6" s="10">
        <f>+P5</f>
        <v>3</v>
      </c>
      <c r="L6" s="5" t="str">
        <f>IF(M6&lt;&gt;"",":","")</f>
        <v>:</v>
      </c>
      <c r="M6" s="11">
        <f>+N5</f>
        <v>2</v>
      </c>
      <c r="N6" s="14"/>
      <c r="O6" s="15"/>
      <c r="P6" s="16"/>
      <c r="Q6" s="4">
        <f>IF(H14&lt;&gt;"",H14,"")</f>
        <v>1</v>
      </c>
      <c r="R6" s="5" t="str">
        <f>IF(S6&lt;&gt;"",":","")</f>
        <v>:</v>
      </c>
      <c r="S6" s="7">
        <f>IF(J14&lt;&gt;"",J14,"")</f>
        <v>3</v>
      </c>
      <c r="T6" s="4">
        <f>IF(H16&lt;&gt;"",H16,"")</f>
        <v>3</v>
      </c>
      <c r="U6" s="5" t="str">
        <f>IF(V6&lt;&gt;"",":","")</f>
        <v>:</v>
      </c>
      <c r="V6" s="6">
        <f>IF(J16&lt;&gt;"",J16,"")</f>
        <v>0</v>
      </c>
      <c r="W6" s="4">
        <f>IF(AF15&lt;&gt;"",AF15,"")</f>
        <v>0</v>
      </c>
      <c r="X6" s="5" t="str">
        <f>IF(Y6&lt;&gt;"",":","")</f>
        <v>:</v>
      </c>
      <c r="Y6" s="7">
        <f>IF(AH15&lt;&gt;"",AH15,"")</f>
        <v>0</v>
      </c>
      <c r="Z6" s="8">
        <f t="shared" si="0"/>
        <v>2</v>
      </c>
      <c r="AA6" s="5" t="str">
        <f t="shared" si="1"/>
        <v>:</v>
      </c>
      <c r="AB6" s="6">
        <f t="shared" si="2"/>
        <v>2</v>
      </c>
      <c r="AC6" s="7">
        <f>SUM(H14,H16,J19,AH14,AF15)</f>
        <v>9</v>
      </c>
      <c r="AD6" s="5" t="str">
        <f t="shared" si="3"/>
        <v>:</v>
      </c>
      <c r="AE6" s="7">
        <f>SUM(J14,J16,H19,AF14,AH15)</f>
        <v>8</v>
      </c>
      <c r="AF6" s="110"/>
      <c r="AG6" s="111">
        <f>RANK(AK6,AK$4:AK$9)</f>
        <v>2</v>
      </c>
      <c r="AH6" s="113"/>
      <c r="AK6" s="81">
        <f>(Z6-AB6)*1000+(AC6-AE6)*100</f>
        <v>100</v>
      </c>
    </row>
    <row r="7" spans="1:37" ht="15.75">
      <c r="A7" s="263">
        <v>4</v>
      </c>
      <c r="B7" s="102" t="s">
        <v>37</v>
      </c>
      <c r="C7" s="105"/>
      <c r="D7" s="103"/>
      <c r="E7" s="105"/>
      <c r="F7" s="254"/>
      <c r="G7" s="242"/>
      <c r="H7" s="10">
        <f>+S4</f>
        <v>3</v>
      </c>
      <c r="I7" s="5" t="str">
        <f>IF(J7&lt;&gt;"",":","")</f>
        <v>:</v>
      </c>
      <c r="J7" s="11">
        <f>+Q4</f>
        <v>0</v>
      </c>
      <c r="K7" s="10">
        <f>+S5</f>
        <v>3</v>
      </c>
      <c r="L7" s="5" t="str">
        <f>IF(M7&lt;&gt;"",":","")</f>
        <v>:</v>
      </c>
      <c r="M7" s="11">
        <f>+Q5</f>
        <v>0</v>
      </c>
      <c r="N7" s="10">
        <f>+S6</f>
        <v>3</v>
      </c>
      <c r="O7" s="5" t="str">
        <f>IF(P7&lt;&gt;"",":","")</f>
        <v>:</v>
      </c>
      <c r="P7" s="6">
        <f>+Q6</f>
        <v>1</v>
      </c>
      <c r="Q7" s="17"/>
      <c r="R7" s="18"/>
      <c r="S7" s="19"/>
      <c r="T7" s="4">
        <f>IF(H20&lt;&gt;"",H20,"")</f>
        <v>3</v>
      </c>
      <c r="U7" s="5" t="str">
        <f>IF(V7&lt;&gt;"",":","")</f>
        <v>:</v>
      </c>
      <c r="V7" s="7">
        <f>IF(J20&lt;&gt;"",J20,"")</f>
        <v>0</v>
      </c>
      <c r="W7" s="4">
        <f>IF(H15&lt;&gt;"",H15,"")</f>
        <v>0</v>
      </c>
      <c r="X7" s="5" t="str">
        <f>IF(Y7&lt;&gt;"",":","")</f>
        <v>:</v>
      </c>
      <c r="Y7" s="7">
        <f>IF(J15&lt;&gt;"",J15,"")</f>
        <v>0</v>
      </c>
      <c r="Z7" s="8">
        <f t="shared" si="0"/>
        <v>4</v>
      </c>
      <c r="AA7" s="5" t="str">
        <f t="shared" si="1"/>
        <v>:</v>
      </c>
      <c r="AB7" s="6">
        <f t="shared" si="2"/>
        <v>0</v>
      </c>
      <c r="AC7" s="7">
        <f>SUM(J14,H15,H20,AH13,AH16)</f>
        <v>12</v>
      </c>
      <c r="AD7" s="5" t="str">
        <f t="shared" si="3"/>
        <v>:</v>
      </c>
      <c r="AE7" s="7">
        <f>SUM(H14,J15,J20,AF13,AF16)</f>
        <v>1</v>
      </c>
      <c r="AF7" s="110"/>
      <c r="AG7" s="111">
        <f>RANK(AK7,AK$4:AK$9)</f>
        <v>1</v>
      </c>
      <c r="AH7" s="113"/>
      <c r="AK7" s="81">
        <f>(Z7-AB7)*1000+(AC7-AE7)*100</f>
        <v>5100</v>
      </c>
    </row>
    <row r="8" spans="1:37" ht="15.75">
      <c r="A8" s="264">
        <v>5</v>
      </c>
      <c r="B8" s="102" t="s">
        <v>38</v>
      </c>
      <c r="C8" s="105"/>
      <c r="D8" s="106"/>
      <c r="E8" s="104"/>
      <c r="F8" s="255"/>
      <c r="G8" s="243"/>
      <c r="H8" s="2">
        <f>+V4</f>
        <v>1</v>
      </c>
      <c r="I8" s="5" t="str">
        <f>IF(J8&lt;&gt;"",":","")</f>
        <v>:</v>
      </c>
      <c r="J8" s="21">
        <f>+T4</f>
        <v>3</v>
      </c>
      <c r="K8" s="2">
        <f>+V5</f>
        <v>3</v>
      </c>
      <c r="L8" s="5" t="str">
        <f>IF(M8&lt;&gt;"",":","")</f>
        <v>:</v>
      </c>
      <c r="M8" s="21">
        <f>+T5</f>
        <v>1</v>
      </c>
      <c r="N8" s="2">
        <f>+V6</f>
        <v>0</v>
      </c>
      <c r="O8" s="5" t="str">
        <f>IF(P8&lt;&gt;"",":","")</f>
        <v>:</v>
      </c>
      <c r="P8" s="21">
        <f>+T6</f>
        <v>3</v>
      </c>
      <c r="Q8" s="2">
        <f>+V7</f>
        <v>0</v>
      </c>
      <c r="R8" s="5" t="str">
        <f>IF(S8&lt;&gt;"",":","")</f>
        <v>:</v>
      </c>
      <c r="S8" s="2">
        <f>+T7</f>
        <v>3</v>
      </c>
      <c r="T8" s="22"/>
      <c r="U8" s="23"/>
      <c r="V8" s="23"/>
      <c r="W8" s="4">
        <f>IF(AF12&lt;&gt;"",AF12,"")</f>
        <v>0</v>
      </c>
      <c r="X8" s="5" t="str">
        <f>IF(Y8&lt;&gt;"",":","")</f>
        <v>:</v>
      </c>
      <c r="Y8" s="24">
        <f>IF(AH12&lt;&gt;"",AH12,"")</f>
        <v>0</v>
      </c>
      <c r="Z8" s="8">
        <f t="shared" si="0"/>
        <v>1</v>
      </c>
      <c r="AA8" s="5" t="str">
        <f t="shared" si="1"/>
        <v>:</v>
      </c>
      <c r="AB8" s="6">
        <f t="shared" si="2"/>
        <v>3</v>
      </c>
      <c r="AC8" s="7">
        <f>SUM(J13,J16,J20,AF12,AH17)</f>
        <v>4</v>
      </c>
      <c r="AD8" s="5" t="str">
        <f t="shared" si="3"/>
        <v>:</v>
      </c>
      <c r="AE8" s="6">
        <f>SUM(H13,H16,H20,AH12,AF17)</f>
        <v>10</v>
      </c>
      <c r="AF8" s="114"/>
      <c r="AG8" s="111">
        <f>RANK(AK8,AK$4:AK$9)</f>
        <v>5</v>
      </c>
      <c r="AH8" s="115"/>
      <c r="AK8" s="81">
        <f>(Z8-AB8)*1000+(AC8-AE8)*100</f>
        <v>-2600</v>
      </c>
    </row>
    <row r="9" spans="1:37" ht="15.75" customHeight="1" thickBot="1">
      <c r="A9" s="265">
        <v>6</v>
      </c>
      <c r="B9" s="107"/>
      <c r="C9" s="109"/>
      <c r="D9" s="108"/>
      <c r="E9" s="109"/>
      <c r="F9" s="256"/>
      <c r="G9" s="244"/>
      <c r="H9" s="25">
        <f>+Y4</f>
        <v>0</v>
      </c>
      <c r="I9" s="26" t="str">
        <f>IF(J9&lt;&gt;"",":","")</f>
        <v>:</v>
      </c>
      <c r="J9" s="27">
        <f>+W4</f>
        <v>0</v>
      </c>
      <c r="K9" s="25">
        <f>+Y5</f>
        <v>0</v>
      </c>
      <c r="L9" s="26" t="str">
        <f>IF(M9&lt;&gt;"",":","")</f>
        <v>:</v>
      </c>
      <c r="M9" s="27">
        <f>+W5</f>
        <v>0</v>
      </c>
      <c r="N9" s="25">
        <f>+Y6</f>
        <v>0</v>
      </c>
      <c r="O9" s="26" t="str">
        <f>IF(P9&lt;&gt;"",":","")</f>
        <v>:</v>
      </c>
      <c r="P9" s="28">
        <f>+W6</f>
        <v>0</v>
      </c>
      <c r="Q9" s="29">
        <f>+Y7</f>
        <v>0</v>
      </c>
      <c r="R9" s="26" t="str">
        <f>IF(S9&lt;&gt;"",":","")</f>
        <v>:</v>
      </c>
      <c r="S9" s="30">
        <f>+W7</f>
        <v>0</v>
      </c>
      <c r="T9" s="29">
        <f>+Y8</f>
        <v>0</v>
      </c>
      <c r="U9" s="26" t="str">
        <f>IF(V9&lt;&gt;"",":","")</f>
        <v>:</v>
      </c>
      <c r="V9" s="28">
        <f>+W8</f>
        <v>0</v>
      </c>
      <c r="W9" s="31"/>
      <c r="X9" s="32"/>
      <c r="Y9" s="33"/>
      <c r="Z9" s="34">
        <f t="shared" si="0"/>
        <v>0</v>
      </c>
      <c r="AA9" s="26" t="str">
        <f t="shared" si="1"/>
        <v>:</v>
      </c>
      <c r="AB9" s="28">
        <f t="shared" si="2"/>
        <v>0</v>
      </c>
      <c r="AC9" s="30">
        <f>SUM(J12,J15,J18,AH12,AH15)</f>
        <v>0</v>
      </c>
      <c r="AD9" s="26" t="str">
        <f t="shared" si="3"/>
        <v>:</v>
      </c>
      <c r="AE9" s="30">
        <f>SUM(H12,H15,H18,AF12,AF15)</f>
        <v>0</v>
      </c>
      <c r="AF9" s="116"/>
      <c r="AG9" s="117"/>
      <c r="AH9" s="118"/>
      <c r="AK9" s="81">
        <v>-9999</v>
      </c>
    </row>
    <row r="10" spans="1:34" ht="13.5" thickBot="1">
      <c r="A10" s="20"/>
      <c r="I10" s="2"/>
      <c r="AH10" s="20"/>
    </row>
    <row r="11" spans="1:34" ht="15.75" customHeight="1">
      <c r="A11" s="83"/>
      <c r="B11" s="84"/>
      <c r="C11" s="84"/>
      <c r="D11" s="85"/>
      <c r="E11" s="86" t="s">
        <v>1</v>
      </c>
      <c r="F11" s="86"/>
      <c r="G11" s="86" t="s">
        <v>1</v>
      </c>
      <c r="H11" s="84" t="s">
        <v>4</v>
      </c>
      <c r="I11" s="84"/>
      <c r="J11" s="84"/>
      <c r="K11" s="87"/>
      <c r="L11" s="85"/>
      <c r="M11" s="88"/>
      <c r="N11" s="84"/>
      <c r="O11" s="89"/>
      <c r="P11" s="84"/>
      <c r="Q11" s="84"/>
      <c r="R11" s="84" t="s">
        <v>1</v>
      </c>
      <c r="S11" s="84"/>
      <c r="T11" s="84"/>
      <c r="U11" s="84"/>
      <c r="V11" s="84"/>
      <c r="W11" s="84"/>
      <c r="X11" s="84"/>
      <c r="Y11" s="84"/>
      <c r="Z11" s="84"/>
      <c r="AA11" s="84" t="s">
        <v>1</v>
      </c>
      <c r="AB11" s="84"/>
      <c r="AC11" s="84"/>
      <c r="AD11" s="84"/>
      <c r="AE11" s="84"/>
      <c r="AF11" s="84" t="s">
        <v>4</v>
      </c>
      <c r="AG11" s="84"/>
      <c r="AH11" s="90"/>
    </row>
    <row r="12" spans="1:34" ht="12.75">
      <c r="A12" s="99" t="s">
        <v>5</v>
      </c>
      <c r="B12" s="123">
        <v>1</v>
      </c>
      <c r="C12" s="35" t="s">
        <v>6</v>
      </c>
      <c r="D12" s="124">
        <v>6</v>
      </c>
      <c r="E12" s="10" t="str">
        <f>IF(B4&lt;&gt;"",B4,"")</f>
        <v>Priszlinger/Schumacher</v>
      </c>
      <c r="F12" s="5">
        <f>IF(G12&lt;&gt;"","-","")</f>
      </c>
      <c r="G12" s="10">
        <f>IF(B9&lt;&gt;"",B9,"")</f>
      </c>
      <c r="H12" s="36">
        <v>0</v>
      </c>
      <c r="I12" s="5" t="str">
        <f aca="true" t="shared" si="4" ref="I12:I20">IF(J12&lt;&gt;"",":","")</f>
        <v>:</v>
      </c>
      <c r="J12" s="37">
        <v>0</v>
      </c>
      <c r="K12" s="100" t="s">
        <v>7</v>
      </c>
      <c r="L12" s="38"/>
      <c r="M12" s="123">
        <v>5</v>
      </c>
      <c r="N12" s="35" t="s">
        <v>6</v>
      </c>
      <c r="O12" s="124">
        <v>6</v>
      </c>
      <c r="P12" s="10" t="str">
        <f>IF(B8&lt;&gt;"",B8,"")</f>
        <v>Vanessa/Lisa</v>
      </c>
      <c r="Q12" s="39"/>
      <c r="R12" s="40"/>
      <c r="S12" s="40"/>
      <c r="T12" s="40"/>
      <c r="U12" s="40"/>
      <c r="V12" s="40"/>
      <c r="W12" s="5">
        <f aca="true" t="shared" si="5" ref="W12:W17">IF(X12&lt;&gt;"","-","")</f>
      </c>
      <c r="X12" s="10">
        <f>IF(B9&lt;&gt;"",B9,"")</f>
      </c>
      <c r="Y12" s="39"/>
      <c r="Z12" s="40"/>
      <c r="AA12" s="40"/>
      <c r="AB12" s="40"/>
      <c r="AC12" s="40"/>
      <c r="AD12" s="40"/>
      <c r="AE12" s="40"/>
      <c r="AF12" s="36">
        <v>0</v>
      </c>
      <c r="AG12" s="5" t="str">
        <f aca="true" t="shared" si="6" ref="AG12:AG17">IF(AH12&lt;&gt;"",":","")</f>
        <v>:</v>
      </c>
      <c r="AH12" s="41">
        <v>0</v>
      </c>
    </row>
    <row r="13" spans="1:34" ht="12.75">
      <c r="A13" s="42"/>
      <c r="B13" s="125">
        <v>2</v>
      </c>
      <c r="C13" s="140" t="s">
        <v>6</v>
      </c>
      <c r="D13" s="126">
        <v>5</v>
      </c>
      <c r="E13" s="10" t="str">
        <f>IF(B5&lt;&gt;"",B5,"")</f>
        <v>Goldberg/Hörndl</v>
      </c>
      <c r="F13" s="5" t="str">
        <f aca="true" t="shared" si="7" ref="F13:F20">IF(G13&lt;&gt;"","-","")</f>
        <v>-</v>
      </c>
      <c r="G13" s="10" t="str">
        <f>IF(B8&lt;&gt;"",B8,"")</f>
        <v>Vanessa/Lisa</v>
      </c>
      <c r="H13" s="36">
        <v>1</v>
      </c>
      <c r="I13" s="5" t="str">
        <f t="shared" si="4"/>
        <v>:</v>
      </c>
      <c r="J13" s="37">
        <v>3</v>
      </c>
      <c r="K13" s="43"/>
      <c r="L13" s="21"/>
      <c r="M13" s="7">
        <v>1</v>
      </c>
      <c r="N13" s="44" t="s">
        <v>6</v>
      </c>
      <c r="O13" s="6">
        <v>4</v>
      </c>
      <c r="P13" s="10" t="str">
        <f>IF(B4&lt;&gt;"",B4,"")</f>
        <v>Priszlinger/Schumacher</v>
      </c>
      <c r="Q13" s="9"/>
      <c r="R13" s="10"/>
      <c r="S13" s="10"/>
      <c r="T13" s="10"/>
      <c r="U13" s="10"/>
      <c r="V13" s="10"/>
      <c r="W13" s="5" t="str">
        <f t="shared" si="5"/>
        <v>-</v>
      </c>
      <c r="X13" s="10" t="str">
        <f>IF(B7&lt;&gt;"",B7,"")</f>
        <v>Fingberg, L./Priszlinger</v>
      </c>
      <c r="Y13" s="9"/>
      <c r="Z13" s="10"/>
      <c r="AA13" s="10"/>
      <c r="AB13" s="10"/>
      <c r="AC13" s="10"/>
      <c r="AD13" s="10"/>
      <c r="AE13" s="10"/>
      <c r="AF13" s="36">
        <v>0</v>
      </c>
      <c r="AG13" s="5" t="str">
        <f t="shared" si="6"/>
        <v>:</v>
      </c>
      <c r="AH13" s="45">
        <v>3</v>
      </c>
    </row>
    <row r="14" spans="1:34" ht="13.5" thickBot="1">
      <c r="A14" s="46"/>
      <c r="B14" s="127">
        <v>3</v>
      </c>
      <c r="C14" s="141" t="s">
        <v>6</v>
      </c>
      <c r="D14" s="128">
        <v>4</v>
      </c>
      <c r="E14" s="119" t="str">
        <f>IF(B6&lt;&gt;"",B6,"")</f>
        <v>Fingberg, J./Kern</v>
      </c>
      <c r="F14" s="26" t="str">
        <f t="shared" si="7"/>
        <v>-</v>
      </c>
      <c r="G14" s="25" t="str">
        <f>IF(B7&lt;&gt;"",B7,"")</f>
        <v>Fingberg, L./Priszlinger</v>
      </c>
      <c r="H14" s="47">
        <v>1</v>
      </c>
      <c r="I14" s="26" t="str">
        <f t="shared" si="4"/>
        <v>:</v>
      </c>
      <c r="J14" s="48">
        <v>3</v>
      </c>
      <c r="K14" s="49"/>
      <c r="L14" s="50"/>
      <c r="M14" s="134">
        <v>2</v>
      </c>
      <c r="N14" s="51" t="s">
        <v>6</v>
      </c>
      <c r="O14" s="135">
        <v>3</v>
      </c>
      <c r="P14" s="119" t="str">
        <f>IF(B5&lt;&gt;"",B5,"")</f>
        <v>Goldberg/Hörndl</v>
      </c>
      <c r="Q14" s="52"/>
      <c r="R14" s="53"/>
      <c r="S14" s="53"/>
      <c r="T14" s="53"/>
      <c r="U14" s="53"/>
      <c r="V14" s="53"/>
      <c r="W14" s="26" t="str">
        <f t="shared" si="5"/>
        <v>-</v>
      </c>
      <c r="X14" s="25" t="str">
        <f>IF(B6&lt;&gt;"",B6,"")</f>
        <v>Fingberg, J./Kern</v>
      </c>
      <c r="Y14" s="52"/>
      <c r="Z14" s="53"/>
      <c r="AA14" s="53"/>
      <c r="AB14" s="53"/>
      <c r="AC14" s="53"/>
      <c r="AD14" s="53"/>
      <c r="AE14" s="53"/>
      <c r="AF14" s="54">
        <v>2</v>
      </c>
      <c r="AG14" s="26" t="str">
        <f t="shared" si="6"/>
        <v>:</v>
      </c>
      <c r="AH14" s="55">
        <v>3</v>
      </c>
    </row>
    <row r="15" spans="1:34" ht="12.75">
      <c r="A15" s="99" t="s">
        <v>9</v>
      </c>
      <c r="B15" s="123">
        <v>4</v>
      </c>
      <c r="C15" s="35" t="s">
        <v>6</v>
      </c>
      <c r="D15" s="124">
        <v>6</v>
      </c>
      <c r="E15" s="120" t="str">
        <f>IF(B7&lt;&gt;"",B7,"")</f>
        <v>Fingberg, L./Priszlinger</v>
      </c>
      <c r="F15" s="56">
        <f t="shared" si="7"/>
      </c>
      <c r="G15" s="120">
        <f>IF(B9&lt;&gt;"",B9,"")</f>
      </c>
      <c r="H15" s="36">
        <v>0</v>
      </c>
      <c r="I15" s="56" t="str">
        <f t="shared" si="4"/>
        <v>:</v>
      </c>
      <c r="J15" s="37">
        <v>0</v>
      </c>
      <c r="K15" s="100" t="s">
        <v>8</v>
      </c>
      <c r="L15" s="38"/>
      <c r="M15" s="136">
        <v>3</v>
      </c>
      <c r="N15" s="57" t="s">
        <v>6</v>
      </c>
      <c r="O15" s="137">
        <v>6</v>
      </c>
      <c r="P15" s="120" t="str">
        <f>IF(B6&lt;&gt;"",B6,"")</f>
        <v>Fingberg, J./Kern</v>
      </c>
      <c r="Q15" s="39"/>
      <c r="R15" s="40"/>
      <c r="S15" s="40"/>
      <c r="T15" s="40"/>
      <c r="U15" s="40"/>
      <c r="V15" s="40"/>
      <c r="W15" s="5">
        <f t="shared" si="5"/>
      </c>
      <c r="X15" s="10">
        <f>IF(B9&lt;&gt;"",B9,"")</f>
      </c>
      <c r="Y15" s="39"/>
      <c r="Z15" s="58"/>
      <c r="AA15" s="40"/>
      <c r="AB15" s="40"/>
      <c r="AC15" s="40"/>
      <c r="AD15" s="40"/>
      <c r="AE15" s="40"/>
      <c r="AF15" s="36">
        <v>0</v>
      </c>
      <c r="AG15" s="56" t="str">
        <f t="shared" si="6"/>
        <v>:</v>
      </c>
      <c r="AH15" s="45">
        <v>0</v>
      </c>
    </row>
    <row r="16" spans="1:34" ht="12.75">
      <c r="A16" s="42"/>
      <c r="B16" s="125">
        <v>3</v>
      </c>
      <c r="C16" s="140" t="s">
        <v>6</v>
      </c>
      <c r="D16" s="126">
        <v>5</v>
      </c>
      <c r="E16" s="10" t="str">
        <f>IF(B6&lt;&gt;"",B6,"")</f>
        <v>Fingberg, J./Kern</v>
      </c>
      <c r="F16" s="5" t="str">
        <f t="shared" si="7"/>
        <v>-</v>
      </c>
      <c r="G16" s="10" t="str">
        <f>IF(B8&lt;&gt;"",B8,"")</f>
        <v>Vanessa/Lisa</v>
      </c>
      <c r="H16" s="36">
        <v>3</v>
      </c>
      <c r="I16" s="5" t="str">
        <f t="shared" si="4"/>
        <v>:</v>
      </c>
      <c r="J16" s="37">
        <v>0</v>
      </c>
      <c r="K16" s="43"/>
      <c r="L16" s="21"/>
      <c r="M16" s="132">
        <v>2</v>
      </c>
      <c r="N16" s="59" t="s">
        <v>6</v>
      </c>
      <c r="O16" s="133">
        <v>4</v>
      </c>
      <c r="P16" s="10" t="str">
        <f>IF(B5&lt;&gt;"",B5,"")</f>
        <v>Goldberg/Hörndl</v>
      </c>
      <c r="Q16" s="9"/>
      <c r="R16" s="10"/>
      <c r="S16" s="10"/>
      <c r="T16" s="10"/>
      <c r="U16" s="10"/>
      <c r="V16" s="10"/>
      <c r="W16" s="5" t="str">
        <f t="shared" si="5"/>
        <v>-</v>
      </c>
      <c r="X16" s="10" t="str">
        <f>IF(B7&lt;&gt;"",B7,"")</f>
        <v>Fingberg, L./Priszlinger</v>
      </c>
      <c r="Y16" s="9"/>
      <c r="Z16" s="60"/>
      <c r="AA16" s="10"/>
      <c r="AB16" s="10"/>
      <c r="AC16" s="10"/>
      <c r="AD16" s="10"/>
      <c r="AE16" s="10"/>
      <c r="AF16" s="61">
        <v>0</v>
      </c>
      <c r="AG16" s="5" t="str">
        <f t="shared" si="6"/>
        <v>:</v>
      </c>
      <c r="AH16" s="62">
        <v>3</v>
      </c>
    </row>
    <row r="17" spans="1:34" ht="13.5" thickBot="1">
      <c r="A17" s="49"/>
      <c r="B17" s="129">
        <v>1</v>
      </c>
      <c r="C17" s="63" t="s">
        <v>6</v>
      </c>
      <c r="D17" s="130">
        <v>2</v>
      </c>
      <c r="E17" s="119" t="str">
        <f>IF(B4&lt;&gt;"",B4,"")</f>
        <v>Priszlinger/Schumacher</v>
      </c>
      <c r="F17" s="26" t="str">
        <f t="shared" si="7"/>
        <v>-</v>
      </c>
      <c r="G17" s="25" t="str">
        <f>IF(B5&lt;&gt;"",B5,"")</f>
        <v>Goldberg/Hörndl</v>
      </c>
      <c r="H17" s="47">
        <v>1</v>
      </c>
      <c r="I17" s="26" t="str">
        <f t="shared" si="4"/>
        <v>:</v>
      </c>
      <c r="J17" s="64">
        <v>3</v>
      </c>
      <c r="K17" s="65"/>
      <c r="L17" s="66"/>
      <c r="M17" s="138">
        <v>1</v>
      </c>
      <c r="N17" s="67" t="s">
        <v>6</v>
      </c>
      <c r="O17" s="139">
        <v>5</v>
      </c>
      <c r="P17" s="119" t="str">
        <f>IF(B4&lt;&gt;"",B4,"")</f>
        <v>Priszlinger/Schumacher</v>
      </c>
      <c r="Q17" s="68"/>
      <c r="R17" s="68"/>
      <c r="S17" s="68"/>
      <c r="T17" s="68"/>
      <c r="U17" s="68"/>
      <c r="V17" s="68"/>
      <c r="W17" s="26" t="str">
        <f t="shared" si="5"/>
        <v>-</v>
      </c>
      <c r="X17" s="25" t="str">
        <f>IF(B8&lt;&gt;"",B8,"")</f>
        <v>Vanessa/Lisa</v>
      </c>
      <c r="Z17" s="68"/>
      <c r="AA17" s="68"/>
      <c r="AB17" s="68"/>
      <c r="AC17" s="68"/>
      <c r="AD17" s="68"/>
      <c r="AE17" s="66"/>
      <c r="AF17" s="69">
        <v>3</v>
      </c>
      <c r="AG17" s="5" t="str">
        <f t="shared" si="6"/>
        <v>:</v>
      </c>
      <c r="AH17" s="45">
        <v>1</v>
      </c>
    </row>
    <row r="18" spans="1:34" ht="15.75">
      <c r="A18" s="43" t="s">
        <v>10</v>
      </c>
      <c r="B18" s="131">
        <v>2</v>
      </c>
      <c r="C18" s="70" t="s">
        <v>6</v>
      </c>
      <c r="D18" s="81">
        <v>6</v>
      </c>
      <c r="E18" s="121" t="str">
        <f>IF(B5&lt;&gt;"",B5,"")</f>
        <v>Goldberg/Hörndl</v>
      </c>
      <c r="F18" s="56">
        <f t="shared" si="7"/>
      </c>
      <c r="G18" s="120">
        <f>IF(B9&lt;&gt;"",B9,"")</f>
      </c>
      <c r="H18" s="71">
        <v>0</v>
      </c>
      <c r="I18" s="91" t="str">
        <f t="shared" si="4"/>
        <v>:</v>
      </c>
      <c r="J18" s="62">
        <v>0</v>
      </c>
      <c r="K18" s="92"/>
      <c r="L18" s="7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</row>
    <row r="19" spans="1:34" ht="15.75">
      <c r="A19" s="43"/>
      <c r="B19" s="131">
        <v>1</v>
      </c>
      <c r="C19" s="70" t="s">
        <v>6</v>
      </c>
      <c r="D19" s="81">
        <v>3</v>
      </c>
      <c r="E19" s="122" t="str">
        <f>IF(B4&lt;&gt;"",B4,"")</f>
        <v>Priszlinger/Schumacher</v>
      </c>
      <c r="F19" s="5" t="str">
        <f t="shared" si="7"/>
        <v>-</v>
      </c>
      <c r="G19" s="10" t="str">
        <f>IF(B6&lt;&gt;"",B6,"")</f>
        <v>Fingberg, J./Kern</v>
      </c>
      <c r="H19" s="36">
        <v>3</v>
      </c>
      <c r="I19" s="94" t="str">
        <f t="shared" si="4"/>
        <v>:</v>
      </c>
      <c r="J19" s="45">
        <v>2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82"/>
    </row>
    <row r="20" spans="1:34" ht="16.5" thickBot="1">
      <c r="A20" s="49"/>
      <c r="B20" s="129">
        <v>4</v>
      </c>
      <c r="C20" s="63" t="s">
        <v>6</v>
      </c>
      <c r="D20" s="130">
        <v>5</v>
      </c>
      <c r="E20" s="119" t="str">
        <f>IF(B7&lt;&gt;"",B7,"")</f>
        <v>Fingberg, L./Priszlinger</v>
      </c>
      <c r="F20" s="26" t="str">
        <f t="shared" si="7"/>
        <v>-</v>
      </c>
      <c r="G20" s="25" t="str">
        <f>IF(B8&lt;&gt;"",B8,"")</f>
        <v>Vanessa/Lisa</v>
      </c>
      <c r="H20" s="47">
        <v>3</v>
      </c>
      <c r="I20" s="95" t="str">
        <f t="shared" si="4"/>
        <v>:</v>
      </c>
      <c r="J20" s="96">
        <v>0</v>
      </c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</row>
    <row r="21" spans="1:34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</row>
    <row r="22" ht="15.75" customHeight="1">
      <c r="I22" s="2"/>
    </row>
    <row r="23" ht="12.75">
      <c r="I23" s="2"/>
    </row>
    <row r="24" ht="12.75">
      <c r="I24" s="2"/>
    </row>
    <row r="25" ht="12.75">
      <c r="I25" s="2"/>
    </row>
    <row r="26" ht="12.75">
      <c r="I26" s="2"/>
    </row>
    <row r="27" ht="12.75">
      <c r="I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38" ht="12.75">
      <c r="I38" s="2"/>
    </row>
  </sheetData>
  <sheetProtection/>
  <printOptions/>
  <pageMargins left="0.393700787401575" right="0.196850393700787" top="0.393700787401575" bottom="0.393700787401575" header="0.49212598450000006" footer="0.49212598450000006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 Hier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 Bins</dc:creator>
  <cp:keywords/>
  <dc:description/>
  <cp:lastModifiedBy>Jürgen Haaser</cp:lastModifiedBy>
  <cp:lastPrinted>2010-06-16T08:50:08Z</cp:lastPrinted>
  <dcterms:created xsi:type="dcterms:W3CDTF">2001-10-01T11:43:37Z</dcterms:created>
  <dcterms:modified xsi:type="dcterms:W3CDTF">2010-06-16T09:10:10Z</dcterms:modified>
  <cp:category/>
  <cp:version/>
  <cp:contentType/>
  <cp:contentStatus/>
</cp:coreProperties>
</file>